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КРОВЛЯ" sheetId="1" r:id="rId1"/>
    <sheet name="ВОДОСТОК+ПРОФЛИСТ" sheetId="2" r:id="rId2"/>
  </sheets>
  <definedNames>
    <definedName name="_xlnm.Print_Area" localSheetId="0">'КРОВЛЯ'!$A$7:$J$65</definedName>
  </definedNames>
  <calcPr fullCalcOnLoad="1"/>
</workbook>
</file>

<file path=xl/sharedStrings.xml><?xml version="1.0" encoding="utf-8"?>
<sst xmlns="http://schemas.openxmlformats.org/spreadsheetml/2006/main" count="235" uniqueCount="135">
  <si>
    <t>Металлочерепица</t>
  </si>
  <si>
    <t>м2</t>
  </si>
  <si>
    <t>м</t>
  </si>
  <si>
    <t>шт.</t>
  </si>
  <si>
    <t>Покрытие</t>
  </si>
  <si>
    <t>PVDF</t>
  </si>
  <si>
    <t>Наименование</t>
  </si>
  <si>
    <t>Ед. изм.</t>
  </si>
  <si>
    <t>Гладкий лист</t>
  </si>
  <si>
    <t>PEMA                        0,5мм</t>
  </si>
  <si>
    <t>Планки и принадлежности:</t>
  </si>
  <si>
    <t>Цветовая гамма складского запаса в Финляндии:</t>
  </si>
  <si>
    <t>NOVA                        0,5мм                RR 23, 29, 32, 33</t>
  </si>
  <si>
    <t>HLPK Коньковая заглушка</t>
  </si>
  <si>
    <t>HLAPK Шатровая заглушка</t>
  </si>
  <si>
    <t>HLYK Y-образный конек</t>
  </si>
  <si>
    <t>НLТK Т-образный конек</t>
  </si>
  <si>
    <t>NOVA                        0,5мм</t>
  </si>
  <si>
    <t>HTTP Уплотнитель Tiilipoimu</t>
  </si>
  <si>
    <t>HTKR Уплотнитель Kruunukate</t>
  </si>
  <si>
    <t>HT20 Уплотнитель Poimu 20</t>
  </si>
  <si>
    <t>HT35 Уплотнитель Poimu 35</t>
  </si>
  <si>
    <t>HT45E Уплотнитель Poimu 45E</t>
  </si>
  <si>
    <t>HT45R Уплотнитель Poimu 45R</t>
  </si>
  <si>
    <t>HT17 Уплотнитель Poimu 17</t>
  </si>
  <si>
    <t>HT18 Уплотнитель Poimu 18</t>
  </si>
  <si>
    <t>JTY Уплотнитель под конек (универсал)</t>
  </si>
  <si>
    <t>V190 Бытовой вентилятор Vilpe E190P 125/700 +компл. крепежа</t>
  </si>
  <si>
    <t>VIL110 Вентиляционный выход изолированный</t>
  </si>
  <si>
    <t>VIL125 Вентиляционный выход изолированный</t>
  </si>
  <si>
    <t>VIL160 Вентиляционный выход изолированный</t>
  </si>
  <si>
    <t>К25 Саморез цветной 4,8х25 ( упаковка 250шт.)</t>
  </si>
  <si>
    <t>Наименование элемента</t>
  </si>
  <si>
    <t>Ед.изм.</t>
  </si>
  <si>
    <t>КО250  Желоб   2,0 м.</t>
  </si>
  <si>
    <t>КО450  Желоб   4,0 м.</t>
  </si>
  <si>
    <t>КО650  Желоб   6,0 м.</t>
  </si>
  <si>
    <t>KOSK9050  Угол желоба внутренний 90 град.</t>
  </si>
  <si>
    <t>KOUK9050  Угол желоба внешний 90 град.</t>
  </si>
  <si>
    <t>KOSK4550  Угол желоба внутренний 45 град.</t>
  </si>
  <si>
    <t>KOUK4550  Угол желоба внутренний 45 град.</t>
  </si>
  <si>
    <t>KPLK50  Замок на желоб</t>
  </si>
  <si>
    <t>KOKA16050  Карнизный крюк прямой (длин 160 мм)</t>
  </si>
  <si>
    <t>KOKA7050  Карнизный крюк прямой (корот 70 мм)</t>
  </si>
  <si>
    <t>KOKA2750  Карнизный крюк 27 град.(1:2)</t>
  </si>
  <si>
    <t>SP1100  Водосточная труба  1,0 м</t>
  </si>
  <si>
    <t>SP25100  Водосточная труба  2,5 м</t>
  </si>
  <si>
    <t>SP3100  Водосточная труба  3,0 м</t>
  </si>
  <si>
    <t>SP4100  Водосточная труба  4,0 м</t>
  </si>
  <si>
    <t>SM100  Колено 60 град.</t>
  </si>
  <si>
    <t xml:space="preserve">UH100  Отвод (нижнее колено) </t>
  </si>
  <si>
    <t>SU150100  Выход из желоба</t>
  </si>
  <si>
    <t>SK100  Крепление трубы</t>
  </si>
  <si>
    <t>КО225  Желоб   2,0 м.</t>
  </si>
  <si>
    <t>КО425  Желоб   4,0 м.</t>
  </si>
  <si>
    <t>КО625  Желоб   6,0 м.</t>
  </si>
  <si>
    <t>KOSK9025  Угол желоба внутренний 90 град.</t>
  </si>
  <si>
    <t>KOUK9025  Угол желоба внешний 90 град.</t>
  </si>
  <si>
    <t>KOSK4525  Угол желоба внутренний 45 град.</t>
  </si>
  <si>
    <t>KOUK4525  Угол желоба внутренний 45 град.</t>
  </si>
  <si>
    <t>KPLK25  Замок на желоб</t>
  </si>
  <si>
    <t xml:space="preserve">KOPK50  Заглушки на желоб Combi </t>
  </si>
  <si>
    <t xml:space="preserve">KOPK25  Заглушки на желоб Combi </t>
  </si>
  <si>
    <t>KOKA16025  Карнизный крюк (длин 160 мм)</t>
  </si>
  <si>
    <t>KOKA7025  Карнизный крюк (корот 70 мм)</t>
  </si>
  <si>
    <t>KOKA1825  Карнизный крюк 18,3 град.(1:3)</t>
  </si>
  <si>
    <t>KOKA2725  Карнизный крюк 27 град.(1:2)</t>
  </si>
  <si>
    <t>SP190  Водосточная труба  1,0 м</t>
  </si>
  <si>
    <t>SP2590  Водосточная труба  2,5 м</t>
  </si>
  <si>
    <t>SP390  Водосточная труба  3,0 м</t>
  </si>
  <si>
    <t>SP490  Водосточная труба  4,0 м</t>
  </si>
  <si>
    <t>SM90  Колено 70 град.</t>
  </si>
  <si>
    <t xml:space="preserve">UH90  Отвод (нижнее колено) </t>
  </si>
  <si>
    <t>SU12590  Выход из желоба</t>
  </si>
  <si>
    <t>SK90  Крепление трубы</t>
  </si>
  <si>
    <t>Стандартные цвета: RR20,RR23,RR28,RR32,RR33</t>
  </si>
  <si>
    <t>ПОЙМУ 17 (полезная ширина 1140 мм)</t>
  </si>
  <si>
    <t>ПОЙМУ 18 (полезная ширина 1064 мм)</t>
  </si>
  <si>
    <t>ПОЙМУ 15 (полезная ширина 1141 мм)</t>
  </si>
  <si>
    <t>ПОЙМУ 20 (полезная ширина 1090 мм)</t>
  </si>
  <si>
    <t>ПОЙМУ 35 (полезная ширина 1060 мм)</t>
  </si>
  <si>
    <t>ПОЙМУ 45 (полезная ширина 1050 мм)</t>
  </si>
  <si>
    <t>ПОЙМУ 45 (полезная ширина 880 мм)</t>
  </si>
  <si>
    <t>Профнастил</t>
  </si>
  <si>
    <t>HPS 200 0,40 мм</t>
  </si>
  <si>
    <t xml:space="preserve">TIILIPOIMU (ТР), факт. шир 1180 мм   </t>
  </si>
  <si>
    <t xml:space="preserve">KRUUNUKATE (KR), факт. шир 111О мм   </t>
  </si>
  <si>
    <t>HLK Коньковая планка прямая    L 2000 мм</t>
  </si>
  <si>
    <t>HLP Коньковая планка полукруглая  L 2000 мм</t>
  </si>
  <si>
    <t>JPL Накладка ендовы  L 2000 мм</t>
  </si>
  <si>
    <t>KL Планка с наружным и внутренним углом   L 2000 мм</t>
  </si>
  <si>
    <t>UNL/SNL Планка для наружных/внутренних углов L 2000 мм</t>
  </si>
  <si>
    <t>PL Торцевая планка 80х130  L 2000 мм</t>
  </si>
  <si>
    <t>RL Карнизная планка 50х40  L 2000 мм</t>
  </si>
  <si>
    <t>JL3 Планка ендовы нижняя 300х300   L 2000 мм</t>
  </si>
  <si>
    <t>SVL Планка для швов (пристенная) 170х200    L 2000 мм</t>
  </si>
  <si>
    <t>TL Планка примыкания 130х170   L 2000 мм</t>
  </si>
  <si>
    <t>Экспортная упаковка для металлочерепицы :</t>
  </si>
  <si>
    <t>Экспортная упаковка для гладкого листа L 2000 :</t>
  </si>
  <si>
    <t>Водосточная система полукруглая 150 / 100</t>
  </si>
  <si>
    <t>Водосточная система полукруглая 125 / 90</t>
  </si>
  <si>
    <t>KOKASA25  Карнизный крюк регулируемый</t>
  </si>
  <si>
    <t>57 EUR</t>
  </si>
  <si>
    <t>EUR/шт.</t>
  </si>
  <si>
    <t>**При заказе металлочерепицы и профнастила менее 100 кв.м, цена увеличивается на 10%.</t>
  </si>
  <si>
    <t xml:space="preserve">                     </t>
  </si>
  <si>
    <t>75 EUR за уп.</t>
  </si>
  <si>
    <r>
      <t xml:space="preserve">Цены указаны с учетом НДС - 18%, действительны с 01.04.2009 г.                                      </t>
    </r>
    <r>
      <rPr>
        <b/>
        <sz val="8"/>
        <rFont val="Arial"/>
        <family val="2"/>
      </rPr>
      <t>Цены в EUR</t>
    </r>
  </si>
  <si>
    <t>PE                         0,4мм  RR32, 33</t>
  </si>
  <si>
    <t>NOVA                        0,5мм                RR23, 29, 32, 33</t>
  </si>
  <si>
    <t>PE 0,45мм  RR11, 23, 28, 32, 35, 37</t>
  </si>
  <si>
    <t>PVC200 0,45мм</t>
  </si>
  <si>
    <t>Азия</t>
  </si>
  <si>
    <t>SSAB</t>
  </si>
  <si>
    <r>
      <t xml:space="preserve">Полиэстер </t>
    </r>
    <r>
      <rPr>
        <b/>
        <sz val="8"/>
        <rFont val="Arial"/>
        <family val="2"/>
      </rPr>
      <t>(РЕ) 0,4 мм</t>
    </r>
    <r>
      <rPr>
        <sz val="8"/>
        <rFont val="Arial"/>
        <family val="2"/>
      </rPr>
      <t xml:space="preserve"> RR 32, 33 </t>
    </r>
    <r>
      <rPr>
        <b/>
        <sz val="8"/>
        <rFont val="Arial"/>
        <family val="2"/>
      </rPr>
      <t xml:space="preserve"> </t>
    </r>
  </si>
  <si>
    <r>
      <t xml:space="preserve">Полиэстер </t>
    </r>
    <r>
      <rPr>
        <b/>
        <sz val="8"/>
        <rFont val="Arial"/>
        <family val="2"/>
      </rPr>
      <t>(РЕ) 0,45 мм</t>
    </r>
    <r>
      <rPr>
        <sz val="8"/>
        <rFont val="Arial"/>
        <family val="2"/>
      </rPr>
      <t xml:space="preserve"> RR 11, 23, 28, 32, 35, 37  </t>
    </r>
  </si>
  <si>
    <r>
      <t>HPS200 0,40мм</t>
    </r>
    <r>
      <rPr>
        <sz val="8"/>
        <rFont val="Arial"/>
        <family val="2"/>
      </rPr>
      <t xml:space="preserve"> S0682 (Dark Red - темно-красный) </t>
    </r>
  </si>
  <si>
    <t>Corus</t>
  </si>
  <si>
    <t xml:space="preserve">                               08В29 (Vandyke Brown - темно-коричневый) </t>
  </si>
  <si>
    <r>
      <t xml:space="preserve">PVC200 0,45мм </t>
    </r>
    <r>
      <rPr>
        <sz val="8"/>
        <rFont val="Arial"/>
        <family val="2"/>
      </rPr>
      <t>RR11, 28, 32</t>
    </r>
  </si>
  <si>
    <r>
      <t xml:space="preserve">Матовый полиэстер </t>
    </r>
    <r>
      <rPr>
        <b/>
        <sz val="8"/>
        <rFont val="Arial"/>
        <family val="2"/>
      </rPr>
      <t>(РЕМА) 0,5 мм</t>
    </r>
    <r>
      <rPr>
        <sz val="8"/>
        <rFont val="Arial"/>
        <family val="2"/>
      </rPr>
      <t xml:space="preserve"> RR 11, 23, 28, 32, 33, 750</t>
    </r>
  </si>
  <si>
    <r>
      <t xml:space="preserve">Nova 0,5мм </t>
    </r>
    <r>
      <rPr>
        <sz val="8"/>
        <rFont val="Arial"/>
        <family val="2"/>
      </rPr>
      <t xml:space="preserve">RR 11,20,21,23, 29, 32, 33, 43, 750 </t>
    </r>
  </si>
  <si>
    <t>Произв.</t>
  </si>
  <si>
    <t>Zn</t>
  </si>
  <si>
    <t>150 г/м2</t>
  </si>
  <si>
    <t>275 г/м2</t>
  </si>
  <si>
    <r>
      <t xml:space="preserve">PVDF 0,6мм </t>
    </r>
    <r>
      <rPr>
        <sz val="8"/>
        <rFont val="Arial"/>
        <family val="2"/>
      </rPr>
      <t>RR40, 41</t>
    </r>
  </si>
  <si>
    <t>PE                         0,40мм RR32, 33</t>
  </si>
  <si>
    <t>PVC200   0,45мм</t>
  </si>
  <si>
    <t>HPS200   0,4мм</t>
  </si>
  <si>
    <t>PVDF RR40, 41   0,6мм</t>
  </si>
  <si>
    <t>-</t>
  </si>
  <si>
    <t xml:space="preserve">Гладкий лист в нарезку и перемотанный, ш. 1,25 m </t>
  </si>
  <si>
    <t xml:space="preserve">                             (495) 797-20-02, 739-74-85 </t>
  </si>
  <si>
    <t xml:space="preserve">                             Прайс на кровельные материалы POIMUKATE OY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</si>
</sst>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)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sz val="8"/>
      <name val="Arial CE"/>
      <family val="2"/>
    </font>
    <font>
      <sz val="6"/>
      <name val="Arial"/>
      <family val="2"/>
    </font>
    <font>
      <sz val="8"/>
      <name val="Arial"/>
      <family val="0"/>
    </font>
    <font>
      <sz val="8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Arial Cyr"/>
      <family val="2"/>
    </font>
    <font>
      <sz val="7"/>
      <color indexed="8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b/>
      <i/>
      <sz val="8"/>
      <name val="Arial"/>
      <family val="2"/>
    </font>
    <font>
      <sz val="6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u val="single"/>
      <sz val="8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b/>
      <sz val="14"/>
      <name val="Arial"/>
      <family val="2"/>
    </font>
    <font>
      <b/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6" fillId="0" borderId="1" xfId="18" applyNumberFormat="1" applyFont="1" applyFill="1" applyBorder="1" applyAlignment="1" applyProtection="1">
      <alignment horizontal="center" vertical="center" wrapText="1"/>
      <protection/>
    </xf>
    <xf numFmtId="0" fontId="6" fillId="0" borderId="2" xfId="18" applyNumberFormat="1" applyFont="1" applyFill="1" applyBorder="1" applyAlignment="1" applyProtection="1">
      <alignment horizontal="center" vertical="center" wrapText="1"/>
      <protection/>
    </xf>
    <xf numFmtId="0" fontId="7" fillId="0" borderId="3" xfId="18" applyNumberFormat="1" applyFont="1" applyFill="1" applyBorder="1" applyAlignment="1" applyProtection="1">
      <alignment horizontal="left" vertical="center"/>
      <protection/>
    </xf>
    <xf numFmtId="2" fontId="10" fillId="0" borderId="4" xfId="18" applyNumberFormat="1" applyFont="1" applyFill="1" applyBorder="1" applyAlignment="1" applyProtection="1">
      <alignment horizontal="center" vertical="center"/>
      <protection/>
    </xf>
    <xf numFmtId="0" fontId="2" fillId="0" borderId="5" xfId="19" applyNumberFormat="1" applyFont="1" applyFill="1" applyBorder="1" applyAlignment="1" applyProtection="1">
      <alignment vertical="top"/>
      <protection/>
    </xf>
    <xf numFmtId="2" fontId="10" fillId="0" borderId="6" xfId="18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7" fillId="0" borderId="8" xfId="18" applyNumberFormat="1" applyFont="1" applyFill="1" applyBorder="1" applyAlignment="1" applyProtection="1">
      <alignment horizontal="left" vertical="center"/>
      <protection/>
    </xf>
    <xf numFmtId="0" fontId="4" fillId="0" borderId="0" xfId="19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0" fillId="0" borderId="0" xfId="18" applyNumberFormat="1" applyFont="1" applyFill="1" applyBorder="1" applyAlignment="1" applyProtection="1">
      <alignment horizontal="center" vertical="center"/>
      <protection/>
    </xf>
    <xf numFmtId="2" fontId="10" fillId="0" borderId="0" xfId="18" applyNumberFormat="1" applyFont="1" applyFill="1" applyBorder="1" applyAlignment="1" applyProtection="1">
      <alignment horizontal="center" vertical="center"/>
      <protection/>
    </xf>
    <xf numFmtId="0" fontId="7" fillId="0" borderId="0" xfId="18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2" fontId="10" fillId="0" borderId="9" xfId="18" applyNumberFormat="1" applyFont="1" applyFill="1" applyBorder="1" applyAlignment="1" applyProtection="1">
      <alignment horizontal="center" vertical="center"/>
      <protection/>
    </xf>
    <xf numFmtId="0" fontId="7" fillId="0" borderId="10" xfId="18" applyNumberFormat="1" applyFont="1" applyFill="1" applyBorder="1" applyAlignment="1" applyProtection="1">
      <alignment horizontal="left" vertical="center"/>
      <protection/>
    </xf>
    <xf numFmtId="0" fontId="9" fillId="0" borderId="11" xfId="19" applyNumberFormat="1" applyFont="1" applyFill="1" applyBorder="1" applyAlignment="1" applyProtection="1">
      <alignment vertical="center"/>
      <protection/>
    </xf>
    <xf numFmtId="0" fontId="10" fillId="0" borderId="8" xfId="18" applyNumberFormat="1" applyFont="1" applyFill="1" applyBorder="1" applyAlignment="1" applyProtection="1">
      <alignment horizontal="center" vertical="center"/>
      <protection/>
    </xf>
    <xf numFmtId="0" fontId="10" fillId="0" borderId="10" xfId="18" applyNumberFormat="1" applyFont="1" applyFill="1" applyBorder="1" applyAlignment="1" applyProtection="1">
      <alignment horizontal="center" vertical="center"/>
      <protection/>
    </xf>
    <xf numFmtId="2" fontId="10" fillId="0" borderId="12" xfId="18" applyNumberFormat="1" applyFont="1" applyFill="1" applyBorder="1" applyAlignment="1" applyProtection="1">
      <alignment horizontal="center" vertical="center"/>
      <protection/>
    </xf>
    <xf numFmtId="2" fontId="10" fillId="0" borderId="11" xfId="18" applyNumberFormat="1" applyFont="1" applyFill="1" applyBorder="1" applyAlignment="1" applyProtection="1">
      <alignment horizontal="center" vertical="center"/>
      <protection/>
    </xf>
    <xf numFmtId="2" fontId="10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3" xfId="0" applyFont="1" applyBorder="1" applyAlignment="1">
      <alignment horizontal="center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1" fillId="0" borderId="0" xfId="18" applyNumberFormat="1" applyFont="1" applyFill="1" applyBorder="1" applyAlignment="1" applyProtection="1">
      <alignment horizontal="center" vertical="center"/>
      <protection/>
    </xf>
    <xf numFmtId="0" fontId="11" fillId="0" borderId="2" xfId="18" applyNumberFormat="1" applyFont="1" applyFill="1" applyBorder="1" applyAlignment="1" applyProtection="1">
      <alignment horizontal="left" vertical="center"/>
      <protection/>
    </xf>
    <xf numFmtId="0" fontId="11" fillId="0" borderId="2" xfId="18" applyNumberFormat="1" applyFont="1" applyFill="1" applyBorder="1" applyAlignment="1" applyProtection="1">
      <alignment horizontal="center" vertical="center"/>
      <protection/>
    </xf>
    <xf numFmtId="0" fontId="11" fillId="0" borderId="15" xfId="18" applyNumberFormat="1" applyFont="1" applyFill="1" applyBorder="1" applyAlignment="1" applyProtection="1">
      <alignment horizontal="left" vertical="center"/>
      <protection/>
    </xf>
    <xf numFmtId="0" fontId="11" fillId="0" borderId="15" xfId="18" applyNumberFormat="1" applyFont="1" applyFill="1" applyBorder="1" applyAlignment="1" applyProtection="1">
      <alignment horizontal="center" vertical="center"/>
      <protection/>
    </xf>
    <xf numFmtId="0" fontId="8" fillId="0" borderId="3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0" fillId="0" borderId="8" xfId="18" applyNumberFormat="1" applyFont="1" applyFill="1" applyBorder="1" applyAlignment="1" applyProtection="1">
      <alignment horizontal="center" vertical="center"/>
      <protection/>
    </xf>
    <xf numFmtId="2" fontId="10" fillId="0" borderId="3" xfId="18" applyNumberFormat="1" applyFont="1" applyFill="1" applyBorder="1" applyAlignment="1" applyProtection="1">
      <alignment horizontal="center" vertical="center"/>
      <protection/>
    </xf>
    <xf numFmtId="2" fontId="10" fillId="0" borderId="10" xfId="18" applyNumberFormat="1" applyFont="1" applyFill="1" applyBorder="1" applyAlignment="1" applyProtection="1">
      <alignment horizontal="center" vertical="center"/>
      <protection/>
    </xf>
    <xf numFmtId="2" fontId="11" fillId="0" borderId="2" xfId="18" applyNumberFormat="1" applyFont="1" applyFill="1" applyBorder="1" applyAlignment="1" applyProtection="1">
      <alignment horizontal="center" vertical="center"/>
      <protection/>
    </xf>
    <xf numFmtId="0" fontId="7" fillId="0" borderId="15" xfId="18" applyNumberFormat="1" applyFont="1" applyFill="1" applyBorder="1" applyAlignment="1" applyProtection="1">
      <alignment horizontal="left" vertical="center"/>
      <protection/>
    </xf>
    <xf numFmtId="0" fontId="12" fillId="0" borderId="15" xfId="0" applyFont="1" applyBorder="1" applyAlignment="1">
      <alignment horizontal="center"/>
    </xf>
    <xf numFmtId="2" fontId="10" fillId="0" borderId="15" xfId="18" applyNumberFormat="1" applyFont="1" applyFill="1" applyBorder="1" applyAlignment="1" applyProtection="1">
      <alignment horizontal="center" vertical="center"/>
      <protection/>
    </xf>
    <xf numFmtId="2" fontId="10" fillId="0" borderId="14" xfId="18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vertical="center"/>
    </xf>
    <xf numFmtId="0" fontId="2" fillId="0" borderId="0" xfId="19" applyNumberFormat="1" applyFont="1" applyFill="1" applyBorder="1" applyAlignment="1" applyProtection="1">
      <alignment vertical="top"/>
      <protection/>
    </xf>
    <xf numFmtId="0" fontId="7" fillId="0" borderId="2" xfId="18" applyNumberFormat="1" applyFont="1" applyFill="1" applyBorder="1" applyAlignment="1" applyProtection="1">
      <alignment horizontal="center" vertical="center" wrapText="1"/>
      <protection/>
    </xf>
    <xf numFmtId="0" fontId="7" fillId="0" borderId="1" xfId="18" applyNumberFormat="1" applyFont="1" applyFill="1" applyBorder="1" applyAlignment="1" applyProtection="1">
      <alignment horizontal="center" vertical="center" wrapText="1"/>
      <protection/>
    </xf>
    <xf numFmtId="0" fontId="16" fillId="0" borderId="8" xfId="18" applyNumberFormat="1" applyFont="1" applyFill="1" applyBorder="1" applyAlignment="1" applyProtection="1">
      <alignment horizontal="left" vertical="center"/>
      <protection/>
    </xf>
    <xf numFmtId="0" fontId="16" fillId="0" borderId="10" xfId="18" applyNumberFormat="1" applyFont="1" applyFill="1" applyBorder="1" applyAlignment="1" applyProtection="1">
      <alignment horizontal="left" vertical="center"/>
      <protection/>
    </xf>
    <xf numFmtId="0" fontId="10" fillId="0" borderId="16" xfId="18" applyNumberFormat="1" applyFont="1" applyFill="1" applyBorder="1" applyAlignment="1" applyProtection="1">
      <alignment horizontal="center" vertical="center"/>
      <protection/>
    </xf>
    <xf numFmtId="2" fontId="10" fillId="0" borderId="16" xfId="18" applyNumberFormat="1" applyFont="1" applyFill="1" applyBorder="1" applyAlignment="1" applyProtection="1">
      <alignment horizontal="center" vertical="center"/>
      <protection/>
    </xf>
    <xf numFmtId="0" fontId="10" fillId="0" borderId="6" xfId="18" applyNumberFormat="1" applyFont="1" applyFill="1" applyBorder="1" applyAlignment="1" applyProtection="1">
      <alignment horizontal="center" vertical="center"/>
      <protection/>
    </xf>
    <xf numFmtId="0" fontId="10" fillId="0" borderId="17" xfId="18" applyNumberFormat="1" applyFont="1" applyFill="1" applyBorder="1" applyAlignment="1" applyProtection="1">
      <alignment horizontal="center" vertical="center"/>
      <protection/>
    </xf>
    <xf numFmtId="0" fontId="10" fillId="0" borderId="18" xfId="18" applyNumberFormat="1" applyFont="1" applyFill="1" applyBorder="1" applyAlignment="1" applyProtection="1">
      <alignment horizontal="center" vertical="center"/>
      <protection/>
    </xf>
    <xf numFmtId="0" fontId="9" fillId="0" borderId="16" xfId="19" applyNumberFormat="1" applyFont="1" applyFill="1" applyBorder="1" applyAlignment="1" applyProtection="1">
      <alignment vertical="center"/>
      <protection/>
    </xf>
    <xf numFmtId="0" fontId="10" fillId="0" borderId="19" xfId="18" applyNumberFormat="1" applyFont="1" applyFill="1" applyBorder="1" applyAlignment="1" applyProtection="1">
      <alignment horizontal="center" vertical="center"/>
      <protection/>
    </xf>
    <xf numFmtId="2" fontId="10" fillId="0" borderId="20" xfId="18" applyNumberFormat="1" applyFont="1" applyFill="1" applyBorder="1" applyAlignment="1" applyProtection="1">
      <alignment horizontal="center" vertical="center"/>
      <protection/>
    </xf>
    <xf numFmtId="2" fontId="10" fillId="0" borderId="21" xfId="18" applyNumberFormat="1" applyFont="1" applyFill="1" applyBorder="1" applyAlignment="1" applyProtection="1">
      <alignment horizontal="center" vertical="center"/>
      <protection/>
    </xf>
    <xf numFmtId="2" fontId="10" fillId="0" borderId="22" xfId="18" applyNumberFormat="1" applyFont="1" applyFill="1" applyBorder="1" applyAlignment="1" applyProtection="1">
      <alignment horizontal="center" vertical="center"/>
      <protection/>
    </xf>
    <xf numFmtId="0" fontId="17" fillId="0" borderId="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18" fillId="0" borderId="24" xfId="0" applyNumberFormat="1" applyFont="1" applyBorder="1" applyAlignment="1">
      <alignment horizontal="center" vertical="center"/>
    </xf>
    <xf numFmtId="2" fontId="18" fillId="0" borderId="23" xfId="0" applyNumberFormat="1" applyFont="1" applyBorder="1" applyAlignment="1">
      <alignment horizontal="center" vertical="center"/>
    </xf>
    <xf numFmtId="2" fontId="10" fillId="0" borderId="0" xfId="18" applyNumberFormat="1" applyFont="1" applyFill="1" applyBorder="1" applyAlignment="1" applyProtection="1">
      <alignment horizontal="left" vertical="center"/>
      <protection/>
    </xf>
    <xf numFmtId="2" fontId="10" fillId="0" borderId="25" xfId="19" applyNumberFormat="1" applyFont="1" applyFill="1" applyBorder="1" applyAlignment="1" applyProtection="1">
      <alignment horizontal="center" vertical="center"/>
      <protection/>
    </xf>
    <xf numFmtId="2" fontId="10" fillId="0" borderId="25" xfId="18" applyNumberFormat="1" applyFont="1" applyFill="1" applyBorder="1" applyAlignment="1" applyProtection="1">
      <alignment horizontal="center" vertical="center"/>
      <protection/>
    </xf>
    <xf numFmtId="0" fontId="9" fillId="0" borderId="16" xfId="18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20" fillId="0" borderId="0" xfId="18" applyNumberFormat="1" applyFont="1" applyFill="1" applyBorder="1" applyAlignment="1" applyProtection="1">
      <alignment horizontal="left" vertical="center"/>
      <protection/>
    </xf>
    <xf numFmtId="2" fontId="10" fillId="0" borderId="26" xfId="18" applyNumberFormat="1" applyFont="1" applyFill="1" applyBorder="1" applyAlignment="1" applyProtection="1">
      <alignment horizontal="center" vertical="center"/>
      <protection/>
    </xf>
    <xf numFmtId="2" fontId="10" fillId="0" borderId="27" xfId="18" applyNumberFormat="1" applyFont="1" applyFill="1" applyBorder="1" applyAlignment="1" applyProtection="1">
      <alignment horizontal="center" vertical="center"/>
      <protection/>
    </xf>
    <xf numFmtId="2" fontId="10" fillId="0" borderId="20" xfId="18" applyNumberFormat="1" applyFont="1" applyFill="1" applyBorder="1" applyAlignment="1" applyProtection="1">
      <alignment horizontal="center" vertical="center"/>
      <protection/>
    </xf>
    <xf numFmtId="2" fontId="21" fillId="0" borderId="20" xfId="18" applyNumberFormat="1" applyFont="1" applyFill="1" applyBorder="1" applyAlignment="1" applyProtection="1">
      <alignment horizontal="center" vertical="center"/>
      <protection/>
    </xf>
    <xf numFmtId="2" fontId="21" fillId="0" borderId="22" xfId="18" applyNumberFormat="1" applyFont="1" applyFill="1" applyBorder="1" applyAlignment="1" applyProtection="1">
      <alignment horizontal="center" vertical="center"/>
      <protection/>
    </xf>
    <xf numFmtId="2" fontId="10" fillId="0" borderId="28" xfId="18" applyNumberFormat="1" applyFont="1" applyFill="1" applyBorder="1" applyAlignment="1" applyProtection="1">
      <alignment horizontal="center" vertical="center"/>
      <protection/>
    </xf>
    <xf numFmtId="2" fontId="10" fillId="0" borderId="29" xfId="18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Border="1" applyAlignment="1">
      <alignment horizontal="center" vertical="center"/>
    </xf>
    <xf numFmtId="2" fontId="10" fillId="0" borderId="21" xfId="18" applyNumberFormat="1" applyFont="1" applyFill="1" applyBorder="1" applyAlignment="1" applyProtection="1">
      <alignment horizontal="center" vertical="center"/>
      <protection/>
    </xf>
    <xf numFmtId="2" fontId="10" fillId="0" borderId="9" xfId="18" applyNumberFormat="1" applyFont="1" applyFill="1" applyBorder="1" applyAlignment="1" applyProtection="1">
      <alignment horizontal="center" vertical="center"/>
      <protection/>
    </xf>
    <xf numFmtId="2" fontId="10" fillId="0" borderId="27" xfId="18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Border="1" applyAlignment="1">
      <alignment horizontal="center" vertical="center"/>
    </xf>
    <xf numFmtId="2" fontId="10" fillId="2" borderId="21" xfId="18" applyNumberFormat="1" applyFont="1" applyFill="1" applyBorder="1" applyAlignment="1" applyProtection="1">
      <alignment horizontal="center" vertical="center"/>
      <protection/>
    </xf>
    <xf numFmtId="2" fontId="10" fillId="0" borderId="31" xfId="18" applyNumberFormat="1" applyFont="1" applyFill="1" applyBorder="1" applyAlignment="1" applyProtection="1">
      <alignment horizontal="center" vertical="center"/>
      <protection/>
    </xf>
    <xf numFmtId="0" fontId="7" fillId="0" borderId="32" xfId="18" applyNumberFormat="1" applyFont="1" applyFill="1" applyBorder="1" applyAlignment="1" applyProtection="1">
      <alignment horizontal="left" vertical="center"/>
      <protection/>
    </xf>
    <xf numFmtId="0" fontId="10" fillId="0" borderId="33" xfId="18" applyNumberFormat="1" applyFont="1" applyFill="1" applyBorder="1" applyAlignment="1" applyProtection="1">
      <alignment horizontal="center" vertical="center"/>
      <protection/>
    </xf>
    <xf numFmtId="2" fontId="10" fillId="0" borderId="32" xfId="18" applyNumberFormat="1" applyFont="1" applyFill="1" applyBorder="1" applyAlignment="1" applyProtection="1">
      <alignment horizontal="center" vertical="center"/>
      <protection/>
    </xf>
    <xf numFmtId="0" fontId="7" fillId="0" borderId="2" xfId="18" applyNumberFormat="1" applyFont="1" applyFill="1" applyBorder="1" applyAlignment="1" applyProtection="1">
      <alignment horizontal="left" vertical="center"/>
      <protection/>
    </xf>
    <xf numFmtId="0" fontId="7" fillId="0" borderId="2" xfId="18" applyNumberFormat="1" applyFont="1" applyFill="1" applyBorder="1" applyAlignment="1" applyProtection="1">
      <alignment horizontal="center" vertical="center"/>
      <protection/>
    </xf>
    <xf numFmtId="2" fontId="7" fillId="0" borderId="2" xfId="18" applyNumberFormat="1" applyFont="1" applyFill="1" applyBorder="1" applyAlignment="1" applyProtection="1">
      <alignment horizontal="center" vertical="center"/>
      <protection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/>
    </xf>
    <xf numFmtId="0" fontId="7" fillId="0" borderId="0" xfId="19" applyNumberFormat="1" applyFont="1" applyFill="1" applyBorder="1" applyAlignment="1" applyProtection="1">
      <alignment vertical="top"/>
      <protection/>
    </xf>
    <xf numFmtId="2" fontId="7" fillId="0" borderId="2" xfId="18" applyNumberFormat="1" applyFont="1" applyFill="1" applyBorder="1" applyAlignment="1" applyProtection="1">
      <alignment horizontal="center" vertical="center"/>
      <protection/>
    </xf>
    <xf numFmtId="2" fontId="10" fillId="0" borderId="7" xfId="18" applyNumberFormat="1" applyFont="1" applyFill="1" applyBorder="1" applyAlignment="1" applyProtection="1">
      <alignment horizontal="center" vertical="center"/>
      <protection/>
    </xf>
    <xf numFmtId="2" fontId="10" fillId="2" borderId="27" xfId="18" applyNumberFormat="1" applyFont="1" applyFill="1" applyBorder="1" applyAlignment="1" applyProtection="1">
      <alignment horizontal="center" vertical="center"/>
      <protection/>
    </xf>
    <xf numFmtId="2" fontId="10" fillId="0" borderId="26" xfId="18" applyNumberFormat="1" applyFont="1" applyFill="1" applyBorder="1" applyAlignment="1" applyProtection="1">
      <alignment horizontal="center" vertical="center"/>
      <protection/>
    </xf>
    <xf numFmtId="2" fontId="10" fillId="0" borderId="28" xfId="19" applyNumberFormat="1" applyFont="1" applyFill="1" applyBorder="1" applyAlignment="1" applyProtection="1">
      <alignment horizontal="center" vertical="center"/>
      <protection/>
    </xf>
    <xf numFmtId="2" fontId="10" fillId="0" borderId="6" xfId="18" applyNumberFormat="1" applyFont="1" applyFill="1" applyBorder="1" applyAlignment="1" applyProtection="1">
      <alignment horizontal="center" vertical="center"/>
      <protection/>
    </xf>
    <xf numFmtId="2" fontId="10" fillId="0" borderId="19" xfId="18" applyNumberFormat="1" applyFont="1" applyFill="1" applyBorder="1" applyAlignment="1" applyProtection="1">
      <alignment horizontal="center" vertical="center"/>
      <protection/>
    </xf>
    <xf numFmtId="2" fontId="10" fillId="0" borderId="18" xfId="18" applyNumberFormat="1" applyFont="1" applyFill="1" applyBorder="1" applyAlignment="1" applyProtection="1">
      <alignment horizontal="center" vertical="center"/>
      <protection/>
    </xf>
    <xf numFmtId="2" fontId="10" fillId="0" borderId="22" xfId="18" applyNumberFormat="1" applyFont="1" applyFill="1" applyBorder="1" applyAlignment="1" applyProtection="1">
      <alignment horizontal="center" vertical="center"/>
      <protection/>
    </xf>
    <xf numFmtId="2" fontId="10" fillId="0" borderId="34" xfId="18" applyNumberFormat="1" applyFont="1" applyFill="1" applyBorder="1" applyAlignment="1" applyProtection="1">
      <alignment horizontal="center" vertical="center"/>
      <protection/>
    </xf>
    <xf numFmtId="2" fontId="10" fillId="0" borderId="25" xfId="18" applyNumberFormat="1" applyFont="1" applyFill="1" applyBorder="1" applyAlignment="1" applyProtection="1">
      <alignment horizontal="center" vertical="center"/>
      <protection/>
    </xf>
    <xf numFmtId="2" fontId="10" fillId="0" borderId="35" xfId="18" applyNumberFormat="1" applyFont="1" applyFill="1" applyBorder="1" applyAlignment="1" applyProtection="1">
      <alignment horizontal="center" vertical="center"/>
      <protection/>
    </xf>
    <xf numFmtId="2" fontId="10" fillId="0" borderId="31" xfId="18" applyNumberFormat="1" applyFont="1" applyFill="1" applyBorder="1" applyAlignment="1" applyProtection="1">
      <alignment horizontal="center" vertical="center"/>
      <protection/>
    </xf>
    <xf numFmtId="2" fontId="9" fillId="0" borderId="0" xfId="18" applyNumberFormat="1" applyFont="1" applyFill="1" applyBorder="1" applyAlignment="1" applyProtection="1">
      <alignment horizontal="center" vertical="center"/>
      <protection/>
    </xf>
    <xf numFmtId="0" fontId="9" fillId="0" borderId="0" xfId="18" applyNumberFormat="1" applyFont="1" applyFill="1" applyBorder="1" applyAlignment="1" applyProtection="1">
      <alignment horizontal="left" vertical="center"/>
      <protection/>
    </xf>
    <xf numFmtId="0" fontId="10" fillId="0" borderId="1" xfId="18" applyNumberFormat="1" applyFont="1" applyFill="1" applyBorder="1" applyAlignment="1" applyProtection="1">
      <alignment horizontal="center" vertical="center" wrapText="1"/>
      <protection/>
    </xf>
    <xf numFmtId="2" fontId="10" fillId="0" borderId="19" xfId="18" applyNumberFormat="1" applyFont="1" applyFill="1" applyBorder="1" applyAlignment="1" applyProtection="1">
      <alignment horizontal="center" vertical="center"/>
      <protection/>
    </xf>
    <xf numFmtId="2" fontId="10" fillId="0" borderId="33" xfId="18" applyNumberFormat="1" applyFont="1" applyFill="1" applyBorder="1" applyAlignment="1" applyProtection="1">
      <alignment horizontal="center" vertical="center"/>
      <protection/>
    </xf>
    <xf numFmtId="0" fontId="6" fillId="0" borderId="10" xfId="18" applyNumberFormat="1" applyFont="1" applyFill="1" applyBorder="1" applyAlignment="1" applyProtection="1">
      <alignment horizontal="left" vertical="center"/>
      <protection/>
    </xf>
    <xf numFmtId="0" fontId="8" fillId="0" borderId="14" xfId="0" applyFont="1" applyBorder="1" applyAlignment="1">
      <alignment horizontal="center" vertical="center"/>
    </xf>
    <xf numFmtId="0" fontId="9" fillId="0" borderId="15" xfId="18" applyNumberFormat="1" applyFont="1" applyFill="1" applyBorder="1" applyAlignment="1" applyProtection="1">
      <alignment horizontal="center" vertical="center"/>
      <protection/>
    </xf>
    <xf numFmtId="0" fontId="14" fillId="0" borderId="14" xfId="0" applyFont="1" applyBorder="1" applyAlignment="1">
      <alignment horizontal="center" vertical="center"/>
    </xf>
    <xf numFmtId="0" fontId="24" fillId="0" borderId="0" xfId="19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2" fontId="10" fillId="0" borderId="36" xfId="18" applyNumberFormat="1" applyFont="1" applyFill="1" applyBorder="1" applyAlignment="1" applyProtection="1">
      <alignment horizontal="center" vertical="center"/>
      <protection/>
    </xf>
    <xf numFmtId="2" fontId="10" fillId="0" borderId="26" xfId="18" applyNumberFormat="1" applyFont="1" applyFill="1" applyBorder="1" applyAlignment="1" applyProtection="1">
      <alignment horizontal="center" vertical="center"/>
      <protection/>
    </xf>
    <xf numFmtId="0" fontId="5" fillId="0" borderId="15" xfId="18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6" fillId="0" borderId="15" xfId="18" applyNumberFormat="1" applyFont="1" applyFill="1" applyBorder="1" applyAlignment="1" applyProtection="1">
      <alignment horizontal="center" vertical="center"/>
      <protection/>
    </xf>
    <xf numFmtId="0" fontId="2" fillId="0" borderId="11" xfId="19" applyNumberFormat="1" applyFont="1" applyFill="1" applyBorder="1" applyAlignment="1" applyProtection="1">
      <alignment vertical="top"/>
      <protection/>
    </xf>
    <xf numFmtId="0" fontId="7" fillId="0" borderId="7" xfId="19" applyNumberFormat="1" applyFont="1" applyFill="1" applyBorder="1" applyAlignment="1" applyProtection="1">
      <alignment horizontal="left" vertical="center"/>
      <protection/>
    </xf>
    <xf numFmtId="0" fontId="22" fillId="0" borderId="0" xfId="19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7" fillId="0" borderId="37" xfId="18" applyNumberFormat="1" applyFont="1" applyFill="1" applyBorder="1" applyAlignment="1" applyProtection="1">
      <alignment horizontal="center" vertical="center"/>
      <protection/>
    </xf>
    <xf numFmtId="0" fontId="7" fillId="0" borderId="16" xfId="18" applyNumberFormat="1" applyFont="1" applyFill="1" applyBorder="1" applyAlignment="1" applyProtection="1">
      <alignment horizontal="center" vertical="center"/>
      <protection/>
    </xf>
    <xf numFmtId="0" fontId="7" fillId="0" borderId="1" xfId="18" applyNumberFormat="1" applyFont="1" applyFill="1" applyBorder="1" applyAlignment="1" applyProtection="1">
      <alignment horizontal="center" vertical="center"/>
      <protection/>
    </xf>
    <xf numFmtId="2" fontId="10" fillId="0" borderId="38" xfId="18" applyNumberFormat="1" applyFont="1" applyFill="1" applyBorder="1" applyAlignment="1" applyProtection="1">
      <alignment horizontal="center" vertical="center"/>
      <protection/>
    </xf>
    <xf numFmtId="2" fontId="10" fillId="0" borderId="31" xfId="18" applyNumberFormat="1" applyFont="1" applyFill="1" applyBorder="1" applyAlignment="1" applyProtection="1">
      <alignment horizontal="center" vertical="center"/>
      <protection/>
    </xf>
    <xf numFmtId="2" fontId="10" fillId="0" borderId="39" xfId="18" applyNumberFormat="1" applyFont="1" applyFill="1" applyBorder="1" applyAlignment="1" applyProtection="1">
      <alignment horizontal="center" vertical="center"/>
      <protection/>
    </xf>
    <xf numFmtId="2" fontId="10" fillId="0" borderId="27" xfId="18" applyNumberFormat="1" applyFont="1" applyFill="1" applyBorder="1" applyAlignment="1" applyProtection="1">
      <alignment horizontal="center" vertical="center"/>
      <protection/>
    </xf>
    <xf numFmtId="2" fontId="10" fillId="0" borderId="39" xfId="18" applyNumberFormat="1" applyFont="1" applyFill="1" applyBorder="1" applyAlignment="1" applyProtection="1">
      <alignment horizontal="center" vertical="center"/>
      <protection/>
    </xf>
    <xf numFmtId="2" fontId="10" fillId="0" borderId="27" xfId="18" applyNumberFormat="1" applyFont="1" applyFill="1" applyBorder="1" applyAlignment="1" applyProtection="1">
      <alignment horizontal="center" vertical="center"/>
      <protection/>
    </xf>
    <xf numFmtId="2" fontId="10" fillId="0" borderId="0" xfId="18" applyNumberFormat="1" applyFont="1" applyFill="1" applyBorder="1" applyAlignment="1" applyProtection="1">
      <alignment horizontal="center" vertical="center"/>
      <protection/>
    </xf>
    <xf numFmtId="0" fontId="7" fillId="0" borderId="11" xfId="19" applyNumberFormat="1" applyFont="1" applyFill="1" applyBorder="1" applyAlignment="1" applyProtection="1">
      <alignment vertical="top"/>
      <protection/>
    </xf>
    <xf numFmtId="0" fontId="15" fillId="0" borderId="0" xfId="0" applyFont="1" applyAlignment="1">
      <alignment horizontal="left"/>
    </xf>
    <xf numFmtId="0" fontId="25" fillId="0" borderId="0" xfId="0" applyFont="1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Обычный_Наш Metehe" xfId="18"/>
    <cellStyle name="Обычный_Наш Poimucate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6"/>
  <sheetViews>
    <sheetView tabSelected="1" zoomScale="150" zoomScaleNormal="150" workbookViewId="0" topLeftCell="A1">
      <selection activeCell="D64" sqref="D64"/>
    </sheetView>
  </sheetViews>
  <sheetFormatPr defaultColWidth="9.00390625" defaultRowHeight="12.75"/>
  <cols>
    <col min="1" max="1" width="41.875" style="0" customWidth="1"/>
    <col min="2" max="2" width="6.00390625" style="0" customWidth="1"/>
    <col min="3" max="4" width="6.25390625" style="0" customWidth="1"/>
    <col min="5" max="5" width="5.375" style="0" customWidth="1"/>
    <col min="6" max="7" width="6.00390625" style="0" customWidth="1"/>
    <col min="8" max="8" width="0" style="0" hidden="1" customWidth="1"/>
    <col min="9" max="9" width="6.375" style="0" customWidth="1"/>
    <col min="10" max="10" width="6.875" style="0" customWidth="1"/>
  </cols>
  <sheetData>
    <row r="2" spans="1:6" ht="18">
      <c r="A2" s="143" t="s">
        <v>133</v>
      </c>
      <c r="B2" s="143"/>
      <c r="C2" s="143"/>
      <c r="D2" s="143"/>
      <c r="E2" s="143"/>
      <c r="F2" s="143"/>
    </row>
    <row r="3" spans="1:6" ht="18">
      <c r="A3" s="143" t="s">
        <v>134</v>
      </c>
      <c r="B3" s="143"/>
      <c r="C3" s="143"/>
      <c r="D3" s="143"/>
      <c r="E3" s="143"/>
      <c r="F3" s="143"/>
    </row>
    <row r="7" spans="1:9" ht="14.25" customHeight="1">
      <c r="A7" s="9"/>
      <c r="B7" s="10"/>
      <c r="C7" s="10"/>
      <c r="D7" s="10"/>
      <c r="E7" s="10"/>
      <c r="F7" s="10"/>
      <c r="G7" s="10"/>
      <c r="H7" s="7"/>
      <c r="I7" s="10"/>
    </row>
    <row r="8" spans="1:9" ht="12.75">
      <c r="A8" s="127" t="s">
        <v>107</v>
      </c>
      <c r="B8" s="127"/>
      <c r="C8" s="127"/>
      <c r="D8" s="127"/>
      <c r="E8" s="127"/>
      <c r="F8" s="127"/>
      <c r="G8" s="127"/>
      <c r="H8" s="7"/>
      <c r="I8" s="10"/>
    </row>
    <row r="9" spans="1:10" ht="12.75">
      <c r="A9" s="123" t="s">
        <v>6</v>
      </c>
      <c r="B9" s="125" t="s">
        <v>7</v>
      </c>
      <c r="C9" s="131" t="s">
        <v>4</v>
      </c>
      <c r="D9" s="132"/>
      <c r="E9" s="132"/>
      <c r="F9" s="132"/>
      <c r="G9" s="132"/>
      <c r="H9" s="132"/>
      <c r="I9" s="132"/>
      <c r="J9" s="133"/>
    </row>
    <row r="10" spans="1:10" ht="39.75" customHeight="1">
      <c r="A10" s="124"/>
      <c r="B10" s="124"/>
      <c r="C10" s="1" t="s">
        <v>108</v>
      </c>
      <c r="D10" s="1" t="s">
        <v>110</v>
      </c>
      <c r="E10" s="1" t="s">
        <v>9</v>
      </c>
      <c r="F10" s="2" t="s">
        <v>109</v>
      </c>
      <c r="G10" s="2" t="s">
        <v>17</v>
      </c>
      <c r="H10" s="1" t="s">
        <v>5</v>
      </c>
      <c r="I10" s="1" t="s">
        <v>111</v>
      </c>
      <c r="J10" s="62" t="s">
        <v>84</v>
      </c>
    </row>
    <row r="11" spans="1:9" ht="12.75">
      <c r="A11" s="57" t="s">
        <v>0</v>
      </c>
      <c r="B11" s="126"/>
      <c r="C11" s="126"/>
      <c r="D11" s="126"/>
      <c r="E11" s="126"/>
      <c r="F11" s="126"/>
      <c r="G11" s="126"/>
      <c r="H11" s="5"/>
      <c r="I11" s="47"/>
    </row>
    <row r="12" spans="1:10" ht="11.25" customHeight="1">
      <c r="A12" s="8" t="s">
        <v>85</v>
      </c>
      <c r="B12" s="54" t="s">
        <v>1</v>
      </c>
      <c r="C12" s="75">
        <v>6.22</v>
      </c>
      <c r="D12" s="99">
        <v>7.23</v>
      </c>
      <c r="E12" s="99">
        <v>8.67</v>
      </c>
      <c r="F12" s="99">
        <v>9.32</v>
      </c>
      <c r="G12" s="99">
        <v>9.75</v>
      </c>
      <c r="H12" s="99"/>
      <c r="I12" s="104">
        <v>8.74</v>
      </c>
      <c r="J12" s="101">
        <v>8.67</v>
      </c>
    </row>
    <row r="13" spans="1:10" ht="11.25" customHeight="1" hidden="1">
      <c r="A13" s="50"/>
      <c r="B13" s="54"/>
      <c r="C13" s="59">
        <f>8.01*37</f>
        <v>296.37</v>
      </c>
      <c r="D13" s="83"/>
      <c r="E13" s="83"/>
      <c r="F13" s="83"/>
      <c r="G13" s="83"/>
      <c r="H13" s="83"/>
      <c r="I13" s="105"/>
      <c r="J13" s="102"/>
    </row>
    <row r="14" spans="1:10" ht="11.25" customHeight="1">
      <c r="A14" s="16" t="s">
        <v>86</v>
      </c>
      <c r="B14" s="55" t="s">
        <v>1</v>
      </c>
      <c r="C14" s="100" t="s">
        <v>131</v>
      </c>
      <c r="D14" s="86" t="s">
        <v>131</v>
      </c>
      <c r="E14" s="86">
        <v>9.15</v>
      </c>
      <c r="F14" s="86">
        <v>9.8</v>
      </c>
      <c r="G14" s="86">
        <v>10.24</v>
      </c>
      <c r="H14" s="86"/>
      <c r="I14" s="106" t="s">
        <v>131</v>
      </c>
      <c r="J14" s="103" t="s">
        <v>131</v>
      </c>
    </row>
    <row r="15" spans="1:10" ht="11.25" customHeight="1" hidden="1">
      <c r="A15" s="51"/>
      <c r="B15" s="56"/>
      <c r="C15" s="76"/>
      <c r="D15" s="76"/>
      <c r="E15" s="76"/>
      <c r="F15" s="76"/>
      <c r="G15" s="76"/>
      <c r="H15" s="77"/>
      <c r="I15" s="77"/>
      <c r="J15" s="76"/>
    </row>
    <row r="16" spans="1:10" ht="11.25" customHeight="1">
      <c r="A16" s="70" t="s">
        <v>8</v>
      </c>
      <c r="B16" s="52"/>
      <c r="C16" s="69"/>
      <c r="D16" s="97"/>
      <c r="E16" s="53"/>
      <c r="F16" s="53"/>
      <c r="G16" s="53"/>
      <c r="H16" s="68"/>
      <c r="I16" s="68"/>
      <c r="J16" s="68"/>
    </row>
    <row r="17" spans="1:10" ht="11.25" customHeight="1" hidden="1">
      <c r="A17" s="8"/>
      <c r="B17" s="18"/>
      <c r="C17" s="59"/>
      <c r="D17" s="73"/>
      <c r="E17" s="4"/>
      <c r="F17" s="121"/>
      <c r="G17" s="122"/>
      <c r="H17" s="61"/>
      <c r="I17" s="61"/>
      <c r="J17" s="63"/>
    </row>
    <row r="18" spans="1:10" ht="11.25" customHeight="1">
      <c r="A18" s="16" t="s">
        <v>132</v>
      </c>
      <c r="B18" s="19" t="s">
        <v>1</v>
      </c>
      <c r="C18" s="78">
        <v>5.58</v>
      </c>
      <c r="D18" s="86">
        <v>6.82</v>
      </c>
      <c r="E18" s="79">
        <v>7.91</v>
      </c>
      <c r="F18" s="79">
        <v>8.61</v>
      </c>
      <c r="G18" s="79">
        <v>9.07</v>
      </c>
      <c r="H18" s="61"/>
      <c r="I18" s="108">
        <v>8.06</v>
      </c>
      <c r="J18" s="80">
        <v>7.91</v>
      </c>
    </row>
    <row r="19" spans="1:10" ht="11.25" customHeight="1">
      <c r="A19" s="70" t="s">
        <v>10</v>
      </c>
      <c r="B19" s="52"/>
      <c r="C19" s="53"/>
      <c r="D19" s="53"/>
      <c r="E19" s="53"/>
      <c r="F19" s="53"/>
      <c r="G19" s="53"/>
      <c r="H19" s="6"/>
      <c r="I19" s="12"/>
      <c r="J19" s="64"/>
    </row>
    <row r="20" spans="1:10" ht="11.25" customHeight="1">
      <c r="A20" s="8" t="s">
        <v>87</v>
      </c>
      <c r="B20" s="54" t="s">
        <v>2</v>
      </c>
      <c r="C20" s="59">
        <v>4.8</v>
      </c>
      <c r="D20" s="73">
        <v>5.4</v>
      </c>
      <c r="E20" s="4">
        <v>5.7</v>
      </c>
      <c r="F20" s="121">
        <v>5.9</v>
      </c>
      <c r="G20" s="122"/>
      <c r="H20" s="61"/>
      <c r="I20" s="61">
        <v>5.8</v>
      </c>
      <c r="J20" s="66">
        <v>5.8</v>
      </c>
    </row>
    <row r="21" spans="1:10" ht="11.25" customHeight="1">
      <c r="A21" s="3" t="s">
        <v>88</v>
      </c>
      <c r="B21" s="58" t="s">
        <v>2</v>
      </c>
      <c r="C21" s="60">
        <v>5.9</v>
      </c>
      <c r="D21" s="74">
        <v>6.5</v>
      </c>
      <c r="E21" s="15">
        <v>7</v>
      </c>
      <c r="F21" s="136">
        <v>7.5</v>
      </c>
      <c r="G21" s="137"/>
      <c r="H21" s="61"/>
      <c r="I21" s="107">
        <v>7.1</v>
      </c>
      <c r="J21" s="65">
        <v>7.1</v>
      </c>
    </row>
    <row r="22" spans="1:10" ht="11.25" customHeight="1">
      <c r="A22" s="3" t="s">
        <v>89</v>
      </c>
      <c r="B22" s="58" t="s">
        <v>2</v>
      </c>
      <c r="C22" s="81">
        <v>5.3</v>
      </c>
      <c r="D22" s="83">
        <v>5.9</v>
      </c>
      <c r="E22" s="82">
        <v>6.2</v>
      </c>
      <c r="F22" s="138">
        <v>6.6</v>
      </c>
      <c r="G22" s="139"/>
      <c r="H22" s="61"/>
      <c r="I22" s="107">
        <v>6.3</v>
      </c>
      <c r="J22" s="84">
        <v>6.3</v>
      </c>
    </row>
    <row r="23" spans="1:10" ht="11.25" customHeight="1">
      <c r="A23" s="3" t="s">
        <v>92</v>
      </c>
      <c r="B23" s="58" t="s">
        <v>2</v>
      </c>
      <c r="C23" s="81">
        <v>4.4</v>
      </c>
      <c r="D23" s="83">
        <v>4.9</v>
      </c>
      <c r="E23" s="82">
        <v>5.1</v>
      </c>
      <c r="F23" s="138">
        <v>5.4</v>
      </c>
      <c r="G23" s="139"/>
      <c r="H23" s="61"/>
      <c r="I23" s="107">
        <v>5.2</v>
      </c>
      <c r="J23" s="112">
        <v>5.2</v>
      </c>
    </row>
    <row r="24" spans="1:10" ht="11.25" customHeight="1">
      <c r="A24" s="3" t="s">
        <v>93</v>
      </c>
      <c r="B24" s="58" t="s">
        <v>2</v>
      </c>
      <c r="C24" s="81">
        <v>3.3</v>
      </c>
      <c r="D24" s="83">
        <v>3.5</v>
      </c>
      <c r="E24" s="82">
        <v>3.6</v>
      </c>
      <c r="F24" s="138">
        <v>3.7</v>
      </c>
      <c r="G24" s="139"/>
      <c r="H24" s="61"/>
      <c r="I24" s="107">
        <v>3.6</v>
      </c>
      <c r="J24" s="113">
        <v>3.6</v>
      </c>
    </row>
    <row r="25" spans="1:10" ht="11.25" customHeight="1">
      <c r="A25" s="3" t="s">
        <v>94</v>
      </c>
      <c r="B25" s="58" t="s">
        <v>2</v>
      </c>
      <c r="C25" s="81">
        <v>8.6</v>
      </c>
      <c r="D25" s="83">
        <v>9.7</v>
      </c>
      <c r="E25" s="82">
        <v>10.4</v>
      </c>
      <c r="F25" s="138">
        <v>11.2</v>
      </c>
      <c r="G25" s="139"/>
      <c r="H25" s="61"/>
      <c r="I25" s="107">
        <v>10.6</v>
      </c>
      <c r="J25" s="84">
        <v>10.6</v>
      </c>
    </row>
    <row r="26" spans="1:10" ht="11.25" customHeight="1">
      <c r="A26" s="3" t="s">
        <v>95</v>
      </c>
      <c r="B26" s="58" t="s">
        <v>2</v>
      </c>
      <c r="C26" s="81">
        <v>5.8</v>
      </c>
      <c r="D26" s="83">
        <v>6.4</v>
      </c>
      <c r="E26" s="82">
        <v>6.9</v>
      </c>
      <c r="F26" s="138">
        <v>7.4</v>
      </c>
      <c r="G26" s="139"/>
      <c r="H26" s="61"/>
      <c r="I26" s="107">
        <v>7</v>
      </c>
      <c r="J26" s="84">
        <v>7</v>
      </c>
    </row>
    <row r="27" spans="1:10" ht="11.25" customHeight="1">
      <c r="A27" s="3" t="s">
        <v>96</v>
      </c>
      <c r="B27" s="58" t="s">
        <v>2</v>
      </c>
      <c r="C27" s="85">
        <v>4.9</v>
      </c>
      <c r="D27" s="98">
        <v>5.4</v>
      </c>
      <c r="E27" s="82">
        <v>5.8</v>
      </c>
      <c r="F27" s="138">
        <v>6.1</v>
      </c>
      <c r="G27" s="139"/>
      <c r="H27" s="61"/>
      <c r="I27" s="107">
        <v>5.8</v>
      </c>
      <c r="J27" s="84">
        <v>5.8</v>
      </c>
    </row>
    <row r="28" spans="1:10" ht="11.25" customHeight="1">
      <c r="A28" s="3" t="s">
        <v>90</v>
      </c>
      <c r="B28" s="58" t="s">
        <v>2</v>
      </c>
      <c r="C28" s="81">
        <v>4.9</v>
      </c>
      <c r="D28" s="83">
        <v>5.3</v>
      </c>
      <c r="E28" s="82">
        <v>5.5</v>
      </c>
      <c r="F28" s="138">
        <v>5.9</v>
      </c>
      <c r="G28" s="139"/>
      <c r="H28" s="61"/>
      <c r="I28" s="107">
        <v>5.7</v>
      </c>
      <c r="J28" s="84">
        <v>5.7</v>
      </c>
    </row>
    <row r="29" spans="1:10" ht="11.25" customHeight="1">
      <c r="A29" s="3" t="s">
        <v>91</v>
      </c>
      <c r="B29" s="58" t="s">
        <v>2</v>
      </c>
      <c r="C29" s="81">
        <v>3.5</v>
      </c>
      <c r="D29" s="83">
        <v>3.7</v>
      </c>
      <c r="E29" s="79">
        <v>3.9</v>
      </c>
      <c r="F29" s="134">
        <v>4</v>
      </c>
      <c r="G29" s="135"/>
      <c r="H29" s="61"/>
      <c r="I29" s="108">
        <v>3.9</v>
      </c>
      <c r="J29" s="80">
        <v>3.9</v>
      </c>
    </row>
    <row r="30" spans="1:9" ht="11.25" customHeight="1">
      <c r="A30" s="3" t="s">
        <v>13</v>
      </c>
      <c r="B30" s="58" t="s">
        <v>3</v>
      </c>
      <c r="C30" s="39">
        <v>2.7</v>
      </c>
      <c r="D30" s="20"/>
      <c r="E30" s="12"/>
      <c r="F30" s="21"/>
      <c r="G30" s="21"/>
      <c r="H30" s="6"/>
      <c r="I30" s="12"/>
    </row>
    <row r="31" spans="1:9" ht="11.25" customHeight="1">
      <c r="A31" s="3" t="s">
        <v>14</v>
      </c>
      <c r="B31" s="58" t="s">
        <v>3</v>
      </c>
      <c r="C31" s="39">
        <v>15.4</v>
      </c>
      <c r="D31" s="22"/>
      <c r="E31" s="12"/>
      <c r="F31" s="12"/>
      <c r="G31" s="12"/>
      <c r="H31" s="6"/>
      <c r="I31" s="12"/>
    </row>
    <row r="32" spans="1:9" ht="11.25" customHeight="1">
      <c r="A32" s="3" t="s">
        <v>15</v>
      </c>
      <c r="B32" s="58" t="s">
        <v>3</v>
      </c>
      <c r="C32" s="39">
        <v>30.8</v>
      </c>
      <c r="D32" s="22"/>
      <c r="E32" s="12"/>
      <c r="F32" s="12"/>
      <c r="G32" s="12"/>
      <c r="H32" s="6"/>
      <c r="I32" s="12"/>
    </row>
    <row r="33" spans="1:9" ht="11.25" customHeight="1">
      <c r="A33" s="3" t="s">
        <v>16</v>
      </c>
      <c r="B33" s="58" t="s">
        <v>3</v>
      </c>
      <c r="C33" s="39">
        <v>33.3</v>
      </c>
      <c r="D33" s="22"/>
      <c r="E33" s="12"/>
      <c r="F33" s="12"/>
      <c r="G33" s="12"/>
      <c r="H33" s="6"/>
      <c r="I33" s="12"/>
    </row>
    <row r="34" spans="1:9" ht="11.25" customHeight="1">
      <c r="A34" s="3" t="s">
        <v>18</v>
      </c>
      <c r="B34" s="58" t="s">
        <v>2</v>
      </c>
      <c r="C34" s="39">
        <v>3.3</v>
      </c>
      <c r="D34" s="22"/>
      <c r="E34" s="12"/>
      <c r="F34" s="12"/>
      <c r="G34" s="12"/>
      <c r="H34" s="6"/>
      <c r="I34" s="12"/>
    </row>
    <row r="35" spans="1:9" ht="11.25" customHeight="1">
      <c r="A35" s="3" t="s">
        <v>19</v>
      </c>
      <c r="B35" s="58" t="s">
        <v>2</v>
      </c>
      <c r="C35" s="39">
        <v>3.5</v>
      </c>
      <c r="D35" s="22"/>
      <c r="E35" s="12"/>
      <c r="F35" s="12"/>
      <c r="G35" s="12"/>
      <c r="H35" s="6"/>
      <c r="I35" s="12"/>
    </row>
    <row r="36" spans="1:9" ht="11.25" customHeight="1">
      <c r="A36" s="3" t="s">
        <v>20</v>
      </c>
      <c r="B36" s="58" t="s">
        <v>2</v>
      </c>
      <c r="C36" s="39">
        <f>3</f>
        <v>3</v>
      </c>
      <c r="D36" s="22"/>
      <c r="E36" s="12"/>
      <c r="F36" s="12"/>
      <c r="G36" s="12"/>
      <c r="H36" s="6"/>
      <c r="I36" s="12"/>
    </row>
    <row r="37" spans="1:9" ht="11.25" customHeight="1">
      <c r="A37" s="3" t="s">
        <v>21</v>
      </c>
      <c r="B37" s="58" t="s">
        <v>2</v>
      </c>
      <c r="C37" s="39">
        <f>3.5</f>
        <v>3.5</v>
      </c>
      <c r="D37" s="22"/>
      <c r="E37" s="12"/>
      <c r="F37" s="12"/>
      <c r="G37" s="12"/>
      <c r="H37" s="6"/>
      <c r="I37" s="12"/>
    </row>
    <row r="38" spans="1:9" ht="11.25" customHeight="1">
      <c r="A38" s="3" t="s">
        <v>22</v>
      </c>
      <c r="B38" s="58" t="s">
        <v>2</v>
      </c>
      <c r="C38" s="39">
        <f>3.6</f>
        <v>3.6</v>
      </c>
      <c r="D38" s="22"/>
      <c r="E38" s="12"/>
      <c r="F38" s="12"/>
      <c r="G38" s="12"/>
      <c r="H38" s="6"/>
      <c r="I38" s="12"/>
    </row>
    <row r="39" spans="1:9" ht="11.25" customHeight="1">
      <c r="A39" s="3" t="s">
        <v>23</v>
      </c>
      <c r="B39" s="58" t="s">
        <v>2</v>
      </c>
      <c r="C39" s="39">
        <f>3.4</f>
        <v>3.4</v>
      </c>
      <c r="D39" s="22"/>
      <c r="E39" s="12"/>
      <c r="F39" s="12"/>
      <c r="G39" s="12"/>
      <c r="H39" s="6"/>
      <c r="I39" s="12"/>
    </row>
    <row r="40" spans="1:9" ht="11.25" customHeight="1">
      <c r="A40" s="3" t="s">
        <v>24</v>
      </c>
      <c r="B40" s="58" t="s">
        <v>2</v>
      </c>
      <c r="C40" s="39">
        <f>3.1</f>
        <v>3.1</v>
      </c>
      <c r="D40" s="22"/>
      <c r="E40" s="12"/>
      <c r="F40" s="12"/>
      <c r="G40" s="12"/>
      <c r="H40" s="6"/>
      <c r="I40" s="12"/>
    </row>
    <row r="41" spans="1:9" ht="11.25" customHeight="1">
      <c r="A41" s="3" t="s">
        <v>25</v>
      </c>
      <c r="B41" s="58" t="s">
        <v>2</v>
      </c>
      <c r="C41" s="39">
        <f>2.9</f>
        <v>2.9</v>
      </c>
      <c r="D41" s="22"/>
      <c r="E41" s="12"/>
      <c r="F41" s="12"/>
      <c r="G41" s="12"/>
      <c r="H41" s="6"/>
      <c r="I41" s="12"/>
    </row>
    <row r="42" spans="1:9" ht="11.25" customHeight="1">
      <c r="A42" s="3" t="s">
        <v>26</v>
      </c>
      <c r="B42" s="58" t="s">
        <v>2</v>
      </c>
      <c r="C42" s="39">
        <v>4.2</v>
      </c>
      <c r="D42" s="22"/>
      <c r="E42" s="12"/>
      <c r="F42" s="12"/>
      <c r="G42" s="12"/>
      <c r="H42" s="6"/>
      <c r="I42" s="12"/>
    </row>
    <row r="43" spans="1:9" ht="11.25" customHeight="1">
      <c r="A43" s="3" t="s">
        <v>28</v>
      </c>
      <c r="B43" s="58" t="s">
        <v>3</v>
      </c>
      <c r="C43" s="39">
        <f>149.6</f>
        <v>149.6</v>
      </c>
      <c r="D43" s="22"/>
      <c r="E43" s="12"/>
      <c r="F43" s="12"/>
      <c r="G43" s="12"/>
      <c r="H43" s="6"/>
      <c r="I43" s="12"/>
    </row>
    <row r="44" spans="1:9" ht="11.25" customHeight="1">
      <c r="A44" s="3" t="s">
        <v>29</v>
      </c>
      <c r="B44" s="58" t="s">
        <v>3</v>
      </c>
      <c r="C44" s="39">
        <f>158.4</f>
        <v>158.4</v>
      </c>
      <c r="D44" s="22"/>
      <c r="E44" s="12"/>
      <c r="F44" s="12"/>
      <c r="G44" s="12"/>
      <c r="H44" s="6"/>
      <c r="I44" s="12"/>
    </row>
    <row r="45" spans="1:9" ht="11.25" customHeight="1">
      <c r="A45" s="3" t="s">
        <v>30</v>
      </c>
      <c r="B45" s="58" t="s">
        <v>3</v>
      </c>
      <c r="C45" s="39">
        <f>327.8</f>
        <v>327.8</v>
      </c>
      <c r="D45" s="22"/>
      <c r="E45" s="12"/>
      <c r="F45" s="12"/>
      <c r="G45" s="12"/>
      <c r="H45" s="6"/>
      <c r="I45" s="12"/>
    </row>
    <row r="46" spans="1:9" ht="11.25" customHeight="1">
      <c r="A46" s="114" t="s">
        <v>27</v>
      </c>
      <c r="B46" s="56" t="s">
        <v>3</v>
      </c>
      <c r="C46" s="40">
        <f>495</f>
        <v>495</v>
      </c>
      <c r="D46" s="22"/>
      <c r="E46" s="12"/>
      <c r="F46" s="12"/>
      <c r="G46" s="12"/>
      <c r="H46" s="6"/>
      <c r="I46" s="12"/>
    </row>
    <row r="47" spans="1:9" ht="11.25" customHeight="1" hidden="1">
      <c r="A47" s="87" t="s">
        <v>31</v>
      </c>
      <c r="B47" s="88" t="s">
        <v>3</v>
      </c>
      <c r="C47" s="89">
        <f>0.15*35</f>
        <v>5.25</v>
      </c>
      <c r="D47" s="22"/>
      <c r="E47" s="12"/>
      <c r="F47" s="12"/>
      <c r="G47" s="12"/>
      <c r="H47" s="6"/>
      <c r="I47" s="12"/>
    </row>
    <row r="48" spans="1:9" ht="11.25" customHeight="1">
      <c r="A48" s="13"/>
      <c r="B48" s="11"/>
      <c r="C48" s="12"/>
      <c r="D48" s="12"/>
      <c r="E48" s="12"/>
      <c r="F48" s="12"/>
      <c r="G48" s="12"/>
      <c r="H48" s="6"/>
      <c r="I48" s="12"/>
    </row>
    <row r="49" spans="1:9" ht="11.25" customHeight="1">
      <c r="A49" s="13"/>
      <c r="B49" s="11"/>
      <c r="C49" s="12"/>
      <c r="D49" s="12"/>
      <c r="E49" s="12"/>
      <c r="F49" s="12"/>
      <c r="G49" s="12"/>
      <c r="H49" s="6"/>
      <c r="I49" s="12"/>
    </row>
    <row r="50" spans="1:9" ht="11.25" customHeight="1">
      <c r="A50" s="72" t="s">
        <v>104</v>
      </c>
      <c r="B50" s="11"/>
      <c r="C50" s="12"/>
      <c r="D50" s="12"/>
      <c r="E50" s="12"/>
      <c r="F50" s="12"/>
      <c r="G50" s="12"/>
      <c r="H50" s="6"/>
      <c r="I50" s="12"/>
    </row>
    <row r="51" spans="1:9" ht="11.25" customHeight="1">
      <c r="A51" s="13"/>
      <c r="B51" s="11"/>
      <c r="C51" s="12"/>
      <c r="D51" s="12"/>
      <c r="E51" s="12"/>
      <c r="F51" s="12"/>
      <c r="G51" s="12"/>
      <c r="H51" s="6"/>
      <c r="I51" s="12"/>
    </row>
    <row r="52" spans="1:9" ht="11.25" customHeight="1">
      <c r="A52" s="13" t="s">
        <v>11</v>
      </c>
      <c r="B52" s="11"/>
      <c r="C52" s="12" t="s">
        <v>122</v>
      </c>
      <c r="D52" s="12" t="s">
        <v>123</v>
      </c>
      <c r="E52" s="12"/>
      <c r="F52" s="12"/>
      <c r="G52" s="12"/>
      <c r="H52" s="6"/>
      <c r="I52" s="12"/>
    </row>
    <row r="53" spans="1:9" ht="11.25" customHeight="1">
      <c r="A53" s="13" t="s">
        <v>114</v>
      </c>
      <c r="B53" s="11"/>
      <c r="C53" s="109" t="s">
        <v>112</v>
      </c>
      <c r="D53" s="12" t="s">
        <v>124</v>
      </c>
      <c r="E53" s="12"/>
      <c r="F53" s="12"/>
      <c r="G53" s="12"/>
      <c r="H53" s="6"/>
      <c r="I53" s="12"/>
    </row>
    <row r="54" spans="1:10" ht="11.25" customHeight="1">
      <c r="A54" s="13" t="s">
        <v>115</v>
      </c>
      <c r="B54" s="11"/>
      <c r="C54" s="109" t="s">
        <v>113</v>
      </c>
      <c r="D54" s="12" t="s">
        <v>125</v>
      </c>
      <c r="E54" s="12"/>
      <c r="F54" s="12"/>
      <c r="G54" s="12"/>
      <c r="H54" s="6"/>
      <c r="I54" s="12"/>
      <c r="J54" s="71"/>
    </row>
    <row r="55" spans="1:10" ht="11.25" customHeight="1">
      <c r="A55" s="13" t="s">
        <v>120</v>
      </c>
      <c r="B55" s="11"/>
      <c r="C55" s="109" t="s">
        <v>113</v>
      </c>
      <c r="D55" s="12" t="s">
        <v>125</v>
      </c>
      <c r="E55" s="12"/>
      <c r="F55" s="140"/>
      <c r="G55" s="140"/>
      <c r="H55" s="6"/>
      <c r="I55" s="12"/>
      <c r="J55" s="71"/>
    </row>
    <row r="56" spans="1:10" ht="11.25" customHeight="1">
      <c r="A56" s="110" t="s">
        <v>121</v>
      </c>
      <c r="B56" s="11"/>
      <c r="C56" s="109" t="s">
        <v>113</v>
      </c>
      <c r="D56" s="12" t="s">
        <v>125</v>
      </c>
      <c r="E56" s="12"/>
      <c r="F56" s="12" t="s">
        <v>105</v>
      </c>
      <c r="G56" s="12"/>
      <c r="H56" s="6"/>
      <c r="I56" s="12"/>
      <c r="J56" s="71"/>
    </row>
    <row r="57" spans="1:10" ht="11.25" customHeight="1">
      <c r="A57" s="110" t="s">
        <v>116</v>
      </c>
      <c r="B57" s="11"/>
      <c r="C57" s="109" t="s">
        <v>117</v>
      </c>
      <c r="D57" s="12" t="s">
        <v>125</v>
      </c>
      <c r="E57" s="140"/>
      <c r="F57" s="140"/>
      <c r="G57" s="140"/>
      <c r="H57" s="6"/>
      <c r="I57" s="12"/>
      <c r="J57" s="71"/>
    </row>
    <row r="58" spans="1:9" ht="11.25" customHeight="1">
      <c r="A58" s="13" t="s">
        <v>118</v>
      </c>
      <c r="B58" s="11"/>
      <c r="C58" s="109" t="s">
        <v>117</v>
      </c>
      <c r="D58" s="12" t="s">
        <v>125</v>
      </c>
      <c r="E58" s="140"/>
      <c r="F58" s="140"/>
      <c r="G58" s="140"/>
      <c r="H58" s="6"/>
      <c r="I58" s="12"/>
    </row>
    <row r="59" spans="1:9" ht="11.25" customHeight="1">
      <c r="A59" s="110" t="s">
        <v>119</v>
      </c>
      <c r="B59" s="11"/>
      <c r="C59" s="109" t="s">
        <v>113</v>
      </c>
      <c r="D59" s="12" t="s">
        <v>125</v>
      </c>
      <c r="E59" s="140"/>
      <c r="F59" s="140"/>
      <c r="G59" s="140"/>
      <c r="H59" s="6"/>
      <c r="I59" s="12"/>
    </row>
    <row r="60" spans="1:9" ht="11.25" customHeight="1">
      <c r="A60" s="110" t="s">
        <v>126</v>
      </c>
      <c r="B60" s="11"/>
      <c r="C60" s="109" t="s">
        <v>113</v>
      </c>
      <c r="D60" s="12" t="s">
        <v>125</v>
      </c>
      <c r="E60" s="12"/>
      <c r="F60" s="12"/>
      <c r="G60" s="12"/>
      <c r="H60" s="6"/>
      <c r="I60" s="12"/>
    </row>
    <row r="61" spans="1:9" ht="11.25" customHeight="1">
      <c r="A61" s="13"/>
      <c r="B61" s="11"/>
      <c r="C61" s="12"/>
      <c r="D61" s="12"/>
      <c r="E61" s="140"/>
      <c r="F61" s="140"/>
      <c r="G61" s="140"/>
      <c r="H61" s="6"/>
      <c r="I61" s="12"/>
    </row>
    <row r="62" spans="1:9" ht="11.25" customHeight="1">
      <c r="A62" s="13" t="s">
        <v>97</v>
      </c>
      <c r="B62" s="67" t="s">
        <v>106</v>
      </c>
      <c r="F62" s="12"/>
      <c r="G62" s="12"/>
      <c r="H62" s="6"/>
      <c r="I62" s="12"/>
    </row>
    <row r="63" spans="1:9" ht="11.25" customHeight="1">
      <c r="A63" s="13" t="s">
        <v>98</v>
      </c>
      <c r="B63" s="11" t="s">
        <v>102</v>
      </c>
      <c r="C63" s="12"/>
      <c r="D63" s="12"/>
      <c r="E63" s="12"/>
      <c r="F63" s="12"/>
      <c r="G63" s="12"/>
      <c r="H63" s="6"/>
      <c r="I63" s="12"/>
    </row>
    <row r="64" spans="1:9" ht="11.25" customHeight="1">
      <c r="A64" s="13"/>
      <c r="B64" s="11"/>
      <c r="C64" s="12"/>
      <c r="D64" s="12"/>
      <c r="E64" s="12"/>
      <c r="F64" s="12"/>
      <c r="G64" s="12"/>
      <c r="H64" s="6"/>
      <c r="I64" s="12"/>
    </row>
    <row r="65" spans="1:9" ht="11.25" customHeight="1">
      <c r="A65" s="13"/>
      <c r="B65" s="11"/>
      <c r="C65" s="12"/>
      <c r="D65" s="12"/>
      <c r="E65" s="12"/>
      <c r="F65" s="12"/>
      <c r="G65" s="12"/>
      <c r="H65" s="6"/>
      <c r="I65" s="12"/>
    </row>
    <row r="66" spans="1:9" ht="11.25" customHeight="1">
      <c r="A66" s="13"/>
      <c r="B66" s="11"/>
      <c r="C66" s="12"/>
      <c r="D66" s="12"/>
      <c r="E66" s="12"/>
      <c r="F66" s="12"/>
      <c r="G66" s="12"/>
      <c r="H66" s="6"/>
      <c r="I66" s="12"/>
    </row>
    <row r="67" spans="1:9" ht="11.25" customHeight="1">
      <c r="A67" s="118"/>
      <c r="B67" s="119"/>
      <c r="C67" s="119"/>
      <c r="D67" s="119"/>
      <c r="E67" s="119"/>
      <c r="F67" s="119"/>
      <c r="G67" s="119"/>
      <c r="H67" s="120"/>
      <c r="I67" s="12"/>
    </row>
    <row r="68" spans="1:9" ht="11.25" customHeight="1">
      <c r="A68" s="128"/>
      <c r="B68" s="129"/>
      <c r="C68" s="129"/>
      <c r="D68" s="129"/>
      <c r="E68" s="129"/>
      <c r="F68" s="129"/>
      <c r="G68" s="129"/>
      <c r="H68" s="130"/>
      <c r="I68" s="12"/>
    </row>
    <row r="69" spans="1:9" ht="11.25" customHeight="1">
      <c r="A69" s="13"/>
      <c r="B69" s="11"/>
      <c r="C69" s="12"/>
      <c r="D69" s="12"/>
      <c r="E69" s="12"/>
      <c r="F69" s="12"/>
      <c r="G69" s="12"/>
      <c r="H69" s="6"/>
      <c r="I69" s="12"/>
    </row>
    <row r="70" spans="1:9" ht="11.25" customHeight="1">
      <c r="A70" s="13"/>
      <c r="B70" s="11"/>
      <c r="C70" s="12"/>
      <c r="D70" s="12"/>
      <c r="E70" s="12"/>
      <c r="F70" s="12"/>
      <c r="G70" s="12"/>
      <c r="H70" s="6"/>
      <c r="I70" s="12"/>
    </row>
    <row r="71" spans="1:9" ht="11.25" customHeight="1">
      <c r="A71" s="13"/>
      <c r="B71" s="11"/>
      <c r="C71" s="12"/>
      <c r="D71" s="12"/>
      <c r="E71" s="12"/>
      <c r="F71" s="12"/>
      <c r="G71" s="12"/>
      <c r="H71" s="6"/>
      <c r="I71" s="12"/>
    </row>
    <row r="72" spans="1:9" ht="11.25" customHeight="1">
      <c r="A72" s="13"/>
      <c r="B72" s="11"/>
      <c r="C72" s="12"/>
      <c r="D72" s="12"/>
      <c r="E72" s="12"/>
      <c r="F72" s="12"/>
      <c r="G72" s="12"/>
      <c r="H72" s="6"/>
      <c r="I72" s="12"/>
    </row>
    <row r="73" spans="1:9" ht="11.25" customHeight="1">
      <c r="A73" s="13"/>
      <c r="B73" s="11"/>
      <c r="C73" s="12"/>
      <c r="D73" s="12"/>
      <c r="E73" s="12"/>
      <c r="F73" s="12"/>
      <c r="G73" s="12"/>
      <c r="H73" s="6"/>
      <c r="I73" s="12"/>
    </row>
    <row r="74" spans="1:7" ht="12.75">
      <c r="A74" s="14"/>
      <c r="B74" s="14"/>
      <c r="C74" s="14"/>
      <c r="D74" s="14"/>
      <c r="E74" s="14"/>
      <c r="F74" s="14"/>
      <c r="G74" s="14"/>
    </row>
    <row r="75" spans="1:7" ht="12.75">
      <c r="A75" s="14"/>
      <c r="B75" s="14"/>
      <c r="C75" s="14"/>
      <c r="D75" s="14"/>
      <c r="E75" s="14"/>
      <c r="F75" s="14"/>
      <c r="G75" s="14"/>
    </row>
    <row r="76" spans="1:7" ht="12.75">
      <c r="A76" s="14"/>
      <c r="B76" s="14"/>
      <c r="C76" s="14"/>
      <c r="D76" s="14"/>
      <c r="E76" s="14"/>
      <c r="F76" s="14"/>
      <c r="G76" s="14"/>
    </row>
  </sheetData>
  <mergeCells count="23">
    <mergeCell ref="A67:H67"/>
    <mergeCell ref="A68:H68"/>
    <mergeCell ref="F55:G55"/>
    <mergeCell ref="E59:G59"/>
    <mergeCell ref="E61:G61"/>
    <mergeCell ref="E57:G57"/>
    <mergeCell ref="E58:G58"/>
    <mergeCell ref="F29:G2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17:G17"/>
    <mergeCell ref="A9:A10"/>
    <mergeCell ref="B9:B10"/>
    <mergeCell ref="B11:G11"/>
    <mergeCell ref="A8:G8"/>
    <mergeCell ref="C9:J9"/>
  </mergeCells>
  <printOptions/>
  <pageMargins left="0.42" right="0.15" top="0.62" bottom="1" header="0.5" footer="0.5"/>
  <pageSetup horizontalDpi="300" verticalDpi="300" orientation="portrait" paperSize="9" r:id="rId3"/>
  <legacyDrawing r:id="rId2"/>
  <oleObjects>
    <oleObject progId="CorelDRAW.Graphic.12" shapeId="9206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150" zoomScaleNormal="150" workbookViewId="0" topLeftCell="A1">
      <selection activeCell="D27" sqref="D27"/>
    </sheetView>
  </sheetViews>
  <sheetFormatPr defaultColWidth="9.00390625" defaultRowHeight="12.75"/>
  <cols>
    <col min="1" max="1" width="36.375" style="0" customWidth="1"/>
    <col min="2" max="2" width="7.875" style="0" customWidth="1"/>
    <col min="3" max="3" width="8.875" style="0" customWidth="1"/>
    <col min="4" max="4" width="7.625" style="0" customWidth="1"/>
    <col min="5" max="5" width="7.375" style="0" customWidth="1"/>
    <col min="6" max="6" width="8.125" style="0" customWidth="1"/>
    <col min="7" max="9" width="7.625" style="0" customWidth="1"/>
    <col min="10" max="10" width="7.125" style="0" customWidth="1"/>
  </cols>
  <sheetData>
    <row r="1" spans="1:6" ht="14.25">
      <c r="A1" s="142" t="s">
        <v>99</v>
      </c>
      <c r="B1" s="142"/>
      <c r="C1" s="142"/>
      <c r="D1" s="142"/>
      <c r="E1" s="142"/>
      <c r="F1" s="142"/>
    </row>
    <row r="2" spans="1:10" ht="11.25" customHeight="1">
      <c r="A2" s="32" t="s">
        <v>32</v>
      </c>
      <c r="B2" s="33" t="s">
        <v>33</v>
      </c>
      <c r="C2" s="41" t="s">
        <v>103</v>
      </c>
      <c r="D2" s="29"/>
      <c r="E2" s="29"/>
      <c r="F2" s="12"/>
      <c r="G2" s="12"/>
      <c r="H2" s="12"/>
      <c r="I2" s="12"/>
      <c r="J2" s="12"/>
    </row>
    <row r="3" spans="1:10" ht="11.25" customHeight="1">
      <c r="A3" s="8" t="s">
        <v>34</v>
      </c>
      <c r="B3" s="36" t="s">
        <v>3</v>
      </c>
      <c r="C3" s="38">
        <f>12.89</f>
        <v>12.89</v>
      </c>
      <c r="D3" s="12"/>
      <c r="E3" s="12"/>
      <c r="F3" s="12"/>
      <c r="G3" s="12"/>
      <c r="H3" s="12"/>
      <c r="I3" s="12"/>
      <c r="J3" s="12"/>
    </row>
    <row r="4" spans="1:10" ht="11.25" customHeight="1">
      <c r="A4" s="3" t="s">
        <v>35</v>
      </c>
      <c r="B4" s="23" t="s">
        <v>3</v>
      </c>
      <c r="C4" s="39">
        <f>25.48</f>
        <v>25.48</v>
      </c>
      <c r="D4" s="12"/>
      <c r="E4" s="12"/>
      <c r="F4" s="12"/>
      <c r="G4" s="12"/>
      <c r="H4" s="12"/>
      <c r="I4" s="12"/>
      <c r="J4" s="12"/>
    </row>
    <row r="5" spans="1:10" ht="11.25" customHeight="1">
      <c r="A5" s="3" t="s">
        <v>36</v>
      </c>
      <c r="B5" s="23" t="s">
        <v>3</v>
      </c>
      <c r="C5" s="39">
        <f>38.06</f>
        <v>38.06</v>
      </c>
      <c r="D5" s="12"/>
      <c r="E5" s="12"/>
      <c r="F5" s="12"/>
      <c r="G5" s="12"/>
      <c r="H5" s="12"/>
      <c r="I5" s="12"/>
      <c r="J5" s="12"/>
    </row>
    <row r="6" spans="1:6" ht="12.75">
      <c r="A6" s="24" t="s">
        <v>37</v>
      </c>
      <c r="B6" s="23" t="s">
        <v>3</v>
      </c>
      <c r="C6" s="39">
        <f>16.17</f>
        <v>16.17</v>
      </c>
      <c r="D6" s="12"/>
      <c r="E6" s="27"/>
      <c r="F6" s="27"/>
    </row>
    <row r="7" spans="1:6" ht="12.75">
      <c r="A7" s="24" t="s">
        <v>38</v>
      </c>
      <c r="B7" s="23" t="s">
        <v>3</v>
      </c>
      <c r="C7" s="39">
        <f>16.17</f>
        <v>16.17</v>
      </c>
      <c r="D7" s="12"/>
      <c r="E7" s="27"/>
      <c r="F7" s="27"/>
    </row>
    <row r="8" spans="1:9" ht="12.75">
      <c r="A8" s="24" t="s">
        <v>39</v>
      </c>
      <c r="B8" s="23" t="s">
        <v>3</v>
      </c>
      <c r="C8" s="39">
        <f>39.2</f>
        <v>39.2</v>
      </c>
      <c r="D8" s="12"/>
      <c r="E8" s="27"/>
      <c r="F8" s="27"/>
      <c r="G8" s="14"/>
      <c r="H8" s="14"/>
      <c r="I8" s="14"/>
    </row>
    <row r="9" spans="1:9" ht="12.75">
      <c r="A9" s="24" t="s">
        <v>40</v>
      </c>
      <c r="B9" s="23" t="s">
        <v>3</v>
      </c>
      <c r="C9" s="39">
        <f>39.2</f>
        <v>39.2</v>
      </c>
      <c r="D9" s="12"/>
      <c r="E9" s="27"/>
      <c r="F9" s="27"/>
      <c r="G9" s="14"/>
      <c r="H9" s="14"/>
      <c r="I9" s="14"/>
    </row>
    <row r="10" spans="1:9" ht="12.75">
      <c r="A10" s="24" t="s">
        <v>61</v>
      </c>
      <c r="B10" s="23" t="s">
        <v>3</v>
      </c>
      <c r="C10" s="39">
        <f>4.75</f>
        <v>4.75</v>
      </c>
      <c r="D10" s="12"/>
      <c r="E10" s="27"/>
      <c r="F10" s="27"/>
      <c r="G10" s="14"/>
      <c r="H10" s="14"/>
      <c r="I10" s="14"/>
    </row>
    <row r="11" spans="1:9" ht="12.75">
      <c r="A11" s="24" t="s">
        <v>41</v>
      </c>
      <c r="B11" s="23" t="s">
        <v>3</v>
      </c>
      <c r="C11" s="39">
        <f>3.96</f>
        <v>3.96</v>
      </c>
      <c r="D11" s="12"/>
      <c r="E11" s="27"/>
      <c r="F11" s="27"/>
      <c r="G11" s="14"/>
      <c r="H11" s="14"/>
      <c r="I11" s="14"/>
    </row>
    <row r="12" spans="1:9" ht="12.75">
      <c r="A12" s="24" t="s">
        <v>42</v>
      </c>
      <c r="B12" s="23" t="s">
        <v>3</v>
      </c>
      <c r="C12" s="39">
        <f>3.12</f>
        <v>3.12</v>
      </c>
      <c r="D12" s="12"/>
      <c r="E12" s="27"/>
      <c r="F12" s="27"/>
      <c r="G12" s="14"/>
      <c r="H12" s="14"/>
      <c r="I12" s="14"/>
    </row>
    <row r="13" spans="1:9" ht="12.75">
      <c r="A13" s="24" t="s">
        <v>43</v>
      </c>
      <c r="B13" s="23" t="s">
        <v>3</v>
      </c>
      <c r="C13" s="39">
        <f>2.79</f>
        <v>2.79</v>
      </c>
      <c r="D13" s="12"/>
      <c r="E13" s="27"/>
      <c r="F13" s="27"/>
      <c r="G13" s="14"/>
      <c r="H13" s="14"/>
      <c r="I13" s="14"/>
    </row>
    <row r="14" spans="1:9" ht="12.75">
      <c r="A14" s="24" t="s">
        <v>44</v>
      </c>
      <c r="B14" s="23" t="s">
        <v>3</v>
      </c>
      <c r="C14" s="39">
        <f>3.59</f>
        <v>3.59</v>
      </c>
      <c r="D14" s="12"/>
      <c r="E14" s="27"/>
      <c r="F14" s="27"/>
      <c r="G14" s="14"/>
      <c r="H14" s="14"/>
      <c r="I14" s="14"/>
    </row>
    <row r="15" spans="1:9" ht="12.75">
      <c r="A15" s="34" t="s">
        <v>45</v>
      </c>
      <c r="B15" s="23" t="s">
        <v>3</v>
      </c>
      <c r="C15" s="39">
        <f>9.42</f>
        <v>9.42</v>
      </c>
      <c r="D15" s="12"/>
      <c r="E15" s="28"/>
      <c r="F15" s="27"/>
      <c r="G15" s="14"/>
      <c r="H15" s="14"/>
      <c r="I15" s="14"/>
    </row>
    <row r="16" spans="1:6" ht="12.75">
      <c r="A16" s="34" t="s">
        <v>46</v>
      </c>
      <c r="B16" s="23" t="s">
        <v>3</v>
      </c>
      <c r="C16" s="39">
        <f>20.79</f>
        <v>20.79</v>
      </c>
      <c r="D16" s="12"/>
      <c r="E16" s="28"/>
      <c r="F16" s="27"/>
    </row>
    <row r="17" spans="1:6" ht="12.75">
      <c r="A17" s="34" t="s">
        <v>47</v>
      </c>
      <c r="B17" s="23" t="s">
        <v>3</v>
      </c>
      <c r="C17" s="39">
        <f>24.88</f>
        <v>24.88</v>
      </c>
      <c r="D17" s="12"/>
      <c r="E17" s="28"/>
      <c r="F17" s="27"/>
    </row>
    <row r="18" spans="1:6" ht="12.75">
      <c r="A18" s="34" t="s">
        <v>48</v>
      </c>
      <c r="B18" s="23" t="s">
        <v>3</v>
      </c>
      <c r="C18" s="39">
        <f>33.07</f>
        <v>33.07</v>
      </c>
      <c r="D18" s="12"/>
      <c r="E18" s="28"/>
      <c r="F18" s="27"/>
    </row>
    <row r="19" spans="1:6" ht="12.75">
      <c r="A19" s="24" t="s">
        <v>49</v>
      </c>
      <c r="B19" s="23" t="s">
        <v>3</v>
      </c>
      <c r="C19" s="39">
        <f>6.8</f>
        <v>6.8</v>
      </c>
      <c r="D19" s="12"/>
      <c r="E19" s="27"/>
      <c r="F19" s="27"/>
    </row>
    <row r="20" spans="1:6" ht="12.75">
      <c r="A20" s="24" t="s">
        <v>50</v>
      </c>
      <c r="B20" s="23" t="s">
        <v>3</v>
      </c>
      <c r="C20" s="39">
        <f>13.29</f>
        <v>13.29</v>
      </c>
      <c r="D20" s="12"/>
      <c r="E20" s="27"/>
      <c r="F20" s="27"/>
    </row>
    <row r="21" spans="1:6" ht="12.75">
      <c r="A21" s="24" t="s">
        <v>51</v>
      </c>
      <c r="B21" s="23" t="s">
        <v>3</v>
      </c>
      <c r="C21" s="39">
        <f>11.99</f>
        <v>11.99</v>
      </c>
      <c r="D21" s="12"/>
      <c r="E21" s="27"/>
      <c r="F21" s="27"/>
    </row>
    <row r="22" spans="1:6" ht="12.75">
      <c r="A22" s="35" t="s">
        <v>52</v>
      </c>
      <c r="B22" s="37" t="s">
        <v>3</v>
      </c>
      <c r="C22" s="40">
        <f>3.67</f>
        <v>3.67</v>
      </c>
      <c r="D22" s="12"/>
      <c r="E22" s="27"/>
      <c r="F22" s="27"/>
    </row>
    <row r="23" spans="1:6" ht="14.25">
      <c r="A23" s="142" t="s">
        <v>100</v>
      </c>
      <c r="B23" s="142"/>
      <c r="C23" s="142"/>
      <c r="D23" s="142"/>
      <c r="E23" s="142"/>
      <c r="F23" s="142"/>
    </row>
    <row r="24" spans="1:6" ht="12.75">
      <c r="A24" s="30" t="s">
        <v>32</v>
      </c>
      <c r="B24" s="31" t="s">
        <v>33</v>
      </c>
      <c r="C24" s="41" t="s">
        <v>103</v>
      </c>
      <c r="D24" s="29"/>
      <c r="E24" s="14"/>
      <c r="F24" s="14"/>
    </row>
    <row r="25" spans="1:6" ht="12.75">
      <c r="A25" s="42" t="s">
        <v>53</v>
      </c>
      <c r="B25" s="43" t="s">
        <v>3</v>
      </c>
      <c r="C25" s="44">
        <f>11.4</f>
        <v>11.4</v>
      </c>
      <c r="D25" s="12"/>
      <c r="E25" s="14"/>
      <c r="F25" s="14"/>
    </row>
    <row r="26" spans="1:6" ht="12.75">
      <c r="A26" s="3" t="s">
        <v>54</v>
      </c>
      <c r="B26" s="23" t="s">
        <v>3</v>
      </c>
      <c r="C26" s="39">
        <f>22.46</f>
        <v>22.46</v>
      </c>
      <c r="D26" s="12"/>
      <c r="E26" s="14"/>
      <c r="F26" s="14"/>
    </row>
    <row r="27" spans="1:6" ht="12.75">
      <c r="A27" s="3" t="s">
        <v>55</v>
      </c>
      <c r="B27" s="23" t="s">
        <v>3</v>
      </c>
      <c r="C27" s="39">
        <f>33.57</f>
        <v>33.57</v>
      </c>
      <c r="D27" s="12"/>
      <c r="E27" s="14"/>
      <c r="F27" s="14"/>
    </row>
    <row r="28" spans="1:6" ht="12.75">
      <c r="A28" s="24" t="s">
        <v>56</v>
      </c>
      <c r="B28" s="23" t="s">
        <v>3</v>
      </c>
      <c r="C28" s="39">
        <f>15.75</f>
        <v>15.75</v>
      </c>
      <c r="D28" s="12"/>
      <c r="E28" s="14"/>
      <c r="F28" s="14"/>
    </row>
    <row r="29" spans="1:6" ht="12.75">
      <c r="A29" s="24" t="s">
        <v>57</v>
      </c>
      <c r="B29" s="23" t="s">
        <v>3</v>
      </c>
      <c r="C29" s="39">
        <f>15.75</f>
        <v>15.75</v>
      </c>
      <c r="D29" s="12"/>
      <c r="E29" s="14"/>
      <c r="F29" s="14"/>
    </row>
    <row r="30" spans="1:6" ht="12.75">
      <c r="A30" s="24" t="s">
        <v>58</v>
      </c>
      <c r="B30" s="23" t="s">
        <v>3</v>
      </c>
      <c r="C30" s="39">
        <f>32.25</f>
        <v>32.25</v>
      </c>
      <c r="D30" s="12"/>
      <c r="E30" s="14"/>
      <c r="F30" s="14"/>
    </row>
    <row r="31" spans="1:6" ht="12.75">
      <c r="A31" s="24" t="s">
        <v>59</v>
      </c>
      <c r="B31" s="23" t="s">
        <v>3</v>
      </c>
      <c r="C31" s="39">
        <f>32.25</f>
        <v>32.25</v>
      </c>
      <c r="D31" s="12"/>
      <c r="E31" s="14"/>
      <c r="F31" s="14"/>
    </row>
    <row r="32" spans="1:6" ht="12.75">
      <c r="A32" s="24" t="s">
        <v>62</v>
      </c>
      <c r="B32" s="23" t="s">
        <v>3</v>
      </c>
      <c r="C32" s="39">
        <f>3.67</f>
        <v>3.67</v>
      </c>
      <c r="D32" s="12"/>
      <c r="E32" s="14"/>
      <c r="F32" s="14"/>
    </row>
    <row r="33" spans="1:6" ht="12.75">
      <c r="A33" s="24" t="s">
        <v>60</v>
      </c>
      <c r="B33" s="23" t="s">
        <v>3</v>
      </c>
      <c r="C33" s="39">
        <f>3.81</f>
        <v>3.81</v>
      </c>
      <c r="D33" s="12"/>
      <c r="E33" s="14"/>
      <c r="F33" s="14"/>
    </row>
    <row r="34" spans="1:6" ht="12.75">
      <c r="A34" s="24" t="s">
        <v>63</v>
      </c>
      <c r="B34" s="23" t="s">
        <v>3</v>
      </c>
      <c r="C34" s="39">
        <f>2.9</f>
        <v>2.9</v>
      </c>
      <c r="D34" s="12"/>
      <c r="E34" s="14"/>
      <c r="F34" s="14"/>
    </row>
    <row r="35" spans="1:6" ht="12.75">
      <c r="A35" s="24" t="s">
        <v>64</v>
      </c>
      <c r="B35" s="23" t="s">
        <v>3</v>
      </c>
      <c r="C35" s="39">
        <f>2.55</f>
        <v>2.55</v>
      </c>
      <c r="D35" s="12"/>
      <c r="E35" s="14"/>
      <c r="F35" s="14"/>
    </row>
    <row r="36" spans="1:6" ht="12.75">
      <c r="A36" s="24" t="s">
        <v>66</v>
      </c>
      <c r="B36" s="23" t="s">
        <v>3</v>
      </c>
      <c r="C36" s="39">
        <f>3.32</f>
        <v>3.32</v>
      </c>
      <c r="D36" s="12"/>
      <c r="E36" s="14"/>
      <c r="F36" s="14"/>
    </row>
    <row r="37" spans="1:6" ht="12.75">
      <c r="A37" s="24" t="s">
        <v>65</v>
      </c>
      <c r="B37" s="23" t="s">
        <v>3</v>
      </c>
      <c r="C37" s="39">
        <f>3.21</f>
        <v>3.21</v>
      </c>
      <c r="D37" s="12"/>
      <c r="E37" s="14"/>
      <c r="F37" s="14"/>
    </row>
    <row r="38" spans="1:6" ht="12.75">
      <c r="A38" s="24" t="s">
        <v>101</v>
      </c>
      <c r="B38" s="23" t="s">
        <v>3</v>
      </c>
      <c r="C38" s="39">
        <f>3.67</f>
        <v>3.67</v>
      </c>
      <c r="D38" s="12"/>
      <c r="E38" s="14"/>
      <c r="F38" s="14"/>
    </row>
    <row r="39" spans="1:6" ht="12.75">
      <c r="A39" s="34" t="s">
        <v>67</v>
      </c>
      <c r="B39" s="23" t="s">
        <v>3</v>
      </c>
      <c r="C39" s="39">
        <f>8.32</f>
        <v>8.32</v>
      </c>
      <c r="D39" s="12"/>
      <c r="E39" s="14"/>
      <c r="F39" s="14"/>
    </row>
    <row r="40" spans="1:6" ht="12.75">
      <c r="A40" s="34" t="s">
        <v>68</v>
      </c>
      <c r="B40" s="23" t="s">
        <v>3</v>
      </c>
      <c r="C40" s="39">
        <f>18.11</f>
        <v>18.11</v>
      </c>
      <c r="D40" s="12"/>
      <c r="E40" s="14"/>
      <c r="F40" s="14"/>
    </row>
    <row r="41" spans="1:6" ht="12.75">
      <c r="A41" s="34" t="s">
        <v>69</v>
      </c>
      <c r="B41" s="23" t="s">
        <v>3</v>
      </c>
      <c r="C41" s="39">
        <f>21.69</f>
        <v>21.69</v>
      </c>
      <c r="D41" s="12"/>
      <c r="E41" s="14"/>
      <c r="F41" s="14"/>
    </row>
    <row r="42" spans="1:6" ht="12.75">
      <c r="A42" s="34" t="s">
        <v>70</v>
      </c>
      <c r="B42" s="23" t="s">
        <v>3</v>
      </c>
      <c r="C42" s="39">
        <f>28.82</f>
        <v>28.82</v>
      </c>
      <c r="D42" s="12"/>
      <c r="E42" s="14"/>
      <c r="F42" s="14"/>
    </row>
    <row r="43" spans="1:6" ht="12.75">
      <c r="A43" s="24" t="s">
        <v>71</v>
      </c>
      <c r="B43" s="23" t="s">
        <v>3</v>
      </c>
      <c r="C43" s="39">
        <f>5.98</f>
        <v>5.98</v>
      </c>
      <c r="D43" s="12"/>
      <c r="E43" s="14"/>
      <c r="F43" s="14"/>
    </row>
    <row r="44" spans="1:6" ht="12.75">
      <c r="A44" s="24" t="s">
        <v>72</v>
      </c>
      <c r="B44" s="23" t="s">
        <v>3</v>
      </c>
      <c r="C44" s="39">
        <f>6.12</f>
        <v>6.12</v>
      </c>
      <c r="D44" s="12"/>
      <c r="E44" s="14"/>
      <c r="F44" s="14"/>
    </row>
    <row r="45" spans="1:6" ht="12.75">
      <c r="A45" s="24" t="s">
        <v>73</v>
      </c>
      <c r="B45" s="23" t="s">
        <v>3</v>
      </c>
      <c r="C45" s="39">
        <f>6.09</f>
        <v>6.09</v>
      </c>
      <c r="D45" s="12"/>
      <c r="E45" s="14"/>
      <c r="F45" s="14"/>
    </row>
    <row r="46" spans="1:6" ht="12.75">
      <c r="A46" s="25" t="s">
        <v>74</v>
      </c>
      <c r="B46" s="26" t="s">
        <v>3</v>
      </c>
      <c r="C46" s="45">
        <f>1.74</f>
        <v>1.74</v>
      </c>
      <c r="D46" s="12"/>
      <c r="E46" s="14"/>
      <c r="F46" s="14"/>
    </row>
    <row r="47" ht="12.75">
      <c r="A47" s="46" t="s">
        <v>75</v>
      </c>
    </row>
    <row r="49" spans="1:10" ht="12.75">
      <c r="A49" s="123" t="s">
        <v>6</v>
      </c>
      <c r="B49" s="116" t="s">
        <v>7</v>
      </c>
      <c r="C49" s="131" t="s">
        <v>4</v>
      </c>
      <c r="D49" s="132"/>
      <c r="E49" s="132"/>
      <c r="F49" s="132"/>
      <c r="G49" s="132"/>
      <c r="H49" s="132"/>
      <c r="I49" s="132"/>
      <c r="J49" s="133"/>
    </row>
    <row r="50" spans="1:10" ht="47.25" customHeight="1">
      <c r="A50" s="115"/>
      <c r="B50" s="117"/>
      <c r="C50" s="48" t="s">
        <v>127</v>
      </c>
      <c r="D50" s="111" t="s">
        <v>110</v>
      </c>
      <c r="E50" s="49" t="s">
        <v>9</v>
      </c>
      <c r="F50" s="48" t="s">
        <v>12</v>
      </c>
      <c r="G50" s="48" t="s">
        <v>17</v>
      </c>
      <c r="H50" s="48" t="s">
        <v>128</v>
      </c>
      <c r="I50" s="48" t="s">
        <v>129</v>
      </c>
      <c r="J50" s="48" t="s">
        <v>130</v>
      </c>
    </row>
    <row r="51" spans="1:10" ht="12.75">
      <c r="A51" s="17" t="s">
        <v>83</v>
      </c>
      <c r="B51" s="141"/>
      <c r="C51" s="141"/>
      <c r="D51" s="141"/>
      <c r="E51" s="141"/>
      <c r="F51" s="141"/>
      <c r="G51" s="141"/>
      <c r="H51" s="95"/>
      <c r="I51" s="95"/>
      <c r="J51" s="47"/>
    </row>
    <row r="52" spans="1:10" ht="12.75">
      <c r="A52" s="90" t="s">
        <v>78</v>
      </c>
      <c r="B52" s="91" t="s">
        <v>1</v>
      </c>
      <c r="C52" s="96">
        <v>6.12</v>
      </c>
      <c r="D52" s="96">
        <v>7.36</v>
      </c>
      <c r="E52" s="96">
        <v>8.6</v>
      </c>
      <c r="F52" s="96">
        <v>8.91</v>
      </c>
      <c r="G52" s="96">
        <v>9.15</v>
      </c>
      <c r="H52" s="96">
        <v>8.53</v>
      </c>
      <c r="I52" s="96">
        <v>8.45</v>
      </c>
      <c r="J52" s="96">
        <v>12.17</v>
      </c>
    </row>
    <row r="53" spans="1:10" ht="12.75">
      <c r="A53" s="90" t="s">
        <v>76</v>
      </c>
      <c r="B53" s="91" t="s">
        <v>1</v>
      </c>
      <c r="C53" s="96">
        <v>6.12</v>
      </c>
      <c r="D53" s="96">
        <v>7.36</v>
      </c>
      <c r="E53" s="96">
        <v>8.6</v>
      </c>
      <c r="F53" s="96">
        <v>8.91</v>
      </c>
      <c r="G53" s="96">
        <v>9.15</v>
      </c>
      <c r="H53" s="96">
        <v>8.53</v>
      </c>
      <c r="I53" s="96">
        <v>8.45</v>
      </c>
      <c r="J53" s="96">
        <v>12.17</v>
      </c>
    </row>
    <row r="54" spans="1:10" ht="12.75">
      <c r="A54" s="90" t="s">
        <v>77</v>
      </c>
      <c r="B54" s="91" t="s">
        <v>1</v>
      </c>
      <c r="C54" s="92">
        <v>6.43</v>
      </c>
      <c r="D54" s="92">
        <v>7.75</v>
      </c>
      <c r="E54" s="92">
        <v>9.15</v>
      </c>
      <c r="F54" s="92">
        <v>9.38</v>
      </c>
      <c r="G54" s="92">
        <v>9.69</v>
      </c>
      <c r="H54" s="92">
        <v>9.07</v>
      </c>
      <c r="I54" s="92">
        <v>8.99</v>
      </c>
      <c r="J54" s="94">
        <v>12.87</v>
      </c>
    </row>
    <row r="55" spans="1:10" ht="12.75">
      <c r="A55" s="90" t="s">
        <v>79</v>
      </c>
      <c r="B55" s="91" t="s">
        <v>1</v>
      </c>
      <c r="C55" s="92">
        <v>6.36</v>
      </c>
      <c r="D55" s="92">
        <v>7.67</v>
      </c>
      <c r="E55" s="92">
        <v>8.91</v>
      </c>
      <c r="F55" s="92">
        <v>9.07</v>
      </c>
      <c r="G55" s="92">
        <v>9.53</v>
      </c>
      <c r="H55" s="92">
        <v>8.84</v>
      </c>
      <c r="I55" s="92">
        <v>8.76</v>
      </c>
      <c r="J55" s="94">
        <v>12.63</v>
      </c>
    </row>
    <row r="56" spans="1:10" ht="12.75">
      <c r="A56" s="90" t="s">
        <v>80</v>
      </c>
      <c r="B56" s="91" t="s">
        <v>1</v>
      </c>
      <c r="C56" s="96">
        <v>6.59</v>
      </c>
      <c r="D56" s="96">
        <v>7.91</v>
      </c>
      <c r="E56" s="96">
        <v>9.3</v>
      </c>
      <c r="F56" s="92">
        <v>9.53</v>
      </c>
      <c r="G56" s="92">
        <v>9.84</v>
      </c>
      <c r="H56" s="92">
        <v>9.15</v>
      </c>
      <c r="I56" s="92">
        <v>9.07</v>
      </c>
      <c r="J56" s="94">
        <v>12.94</v>
      </c>
    </row>
    <row r="57" spans="1:10" ht="12.75">
      <c r="A57" s="90" t="s">
        <v>81</v>
      </c>
      <c r="B57" s="91" t="s">
        <v>1</v>
      </c>
      <c r="C57" s="92">
        <v>6.67</v>
      </c>
      <c r="D57" s="92">
        <v>7.98</v>
      </c>
      <c r="E57" s="92">
        <v>9.46</v>
      </c>
      <c r="F57" s="92">
        <v>9.61</v>
      </c>
      <c r="G57" s="92">
        <v>9.84</v>
      </c>
      <c r="H57" s="92">
        <v>9.22</v>
      </c>
      <c r="I57" s="92">
        <v>9.15</v>
      </c>
      <c r="J57" s="94">
        <v>13.02</v>
      </c>
    </row>
    <row r="58" spans="1:10" ht="12.75">
      <c r="A58" s="90" t="s">
        <v>82</v>
      </c>
      <c r="B58" s="91" t="s">
        <v>1</v>
      </c>
      <c r="C58" s="93">
        <v>7.36</v>
      </c>
      <c r="D58" s="93">
        <v>9.07</v>
      </c>
      <c r="E58" s="93">
        <v>11.01</v>
      </c>
      <c r="F58" s="93">
        <v>11.39</v>
      </c>
      <c r="G58" s="93">
        <v>11.94</v>
      </c>
      <c r="H58" s="93">
        <v>10.93</v>
      </c>
      <c r="I58" s="93">
        <v>10.85</v>
      </c>
      <c r="J58" s="94">
        <v>15.35</v>
      </c>
    </row>
  </sheetData>
  <mergeCells count="6">
    <mergeCell ref="B51:G51"/>
    <mergeCell ref="A1:F1"/>
    <mergeCell ref="A23:F23"/>
    <mergeCell ref="A49:A50"/>
    <mergeCell ref="B49:B50"/>
    <mergeCell ref="C49:J49"/>
  </mergeCells>
  <printOptions/>
  <pageMargins left="0.75" right="0.75" top="1" bottom="1" header="0.5" footer="0.5"/>
  <pageSetup fitToHeight="1" fitToWidth="1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Masha</cp:lastModifiedBy>
  <cp:lastPrinted>2009-03-12T11:15:16Z</cp:lastPrinted>
  <dcterms:created xsi:type="dcterms:W3CDTF">2006-05-22T06:06:55Z</dcterms:created>
  <dcterms:modified xsi:type="dcterms:W3CDTF">2010-03-29T10:57:43Z</dcterms:modified>
  <cp:category/>
  <cp:version/>
  <cp:contentType/>
  <cp:contentStatus/>
</cp:coreProperties>
</file>